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270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16" i="1" l="1"/>
  <c r="T16" i="1" s="1"/>
  <c r="N16" i="1"/>
  <c r="O16" i="1" s="1"/>
  <c r="I16" i="1"/>
  <c r="J16" i="1" s="1"/>
  <c r="S14" i="1"/>
  <c r="T14" i="1" s="1"/>
  <c r="N14" i="1"/>
  <c r="O14" i="1" s="1"/>
  <c r="I14" i="1"/>
  <c r="J14" i="1" s="1"/>
  <c r="S4" i="1"/>
  <c r="T4" i="1" s="1"/>
  <c r="N4" i="1"/>
  <c r="O4" i="1" s="1"/>
  <c r="I4" i="1"/>
  <c r="J4" i="1" s="1"/>
  <c r="S17" i="1"/>
  <c r="T17" i="1" s="1"/>
  <c r="N17" i="1"/>
  <c r="O17" i="1" s="1"/>
  <c r="I17" i="1"/>
  <c r="J17" i="1" s="1"/>
  <c r="S5" i="1"/>
  <c r="T5" i="1" s="1"/>
  <c r="N5" i="1"/>
  <c r="O5" i="1" s="1"/>
  <c r="I5" i="1"/>
  <c r="J5" i="1" s="1"/>
  <c r="S18" i="1"/>
  <c r="T18" i="1" s="1"/>
  <c r="N18" i="1"/>
  <c r="O18" i="1" s="1"/>
  <c r="I18" i="1"/>
  <c r="J18" i="1" s="1"/>
  <c r="S3" i="1"/>
  <c r="T3" i="1" s="1"/>
  <c r="N3" i="1"/>
  <c r="O3" i="1" s="1"/>
  <c r="I3" i="1"/>
  <c r="J3" i="1" s="1"/>
  <c r="S10" i="1"/>
  <c r="T10" i="1" s="1"/>
  <c r="N10" i="1"/>
  <c r="O10" i="1" s="1"/>
  <c r="I10" i="1"/>
  <c r="J10" i="1" s="1"/>
  <c r="S9" i="1"/>
  <c r="T9" i="1" s="1"/>
  <c r="N9" i="1"/>
  <c r="O9" i="1" s="1"/>
  <c r="I9" i="1"/>
  <c r="J9" i="1" s="1"/>
  <c r="S11" i="1"/>
  <c r="T11" i="1" s="1"/>
  <c r="N11" i="1"/>
  <c r="O11" i="1" s="1"/>
  <c r="I11" i="1"/>
  <c r="J11" i="1" s="1"/>
  <c r="S7" i="1"/>
  <c r="T7" i="1" s="1"/>
  <c r="N7" i="1"/>
  <c r="O7" i="1" s="1"/>
  <c r="I7" i="1"/>
  <c r="J7" i="1" s="1"/>
  <c r="S8" i="1"/>
  <c r="T8" i="1" s="1"/>
  <c r="N8" i="1"/>
  <c r="O8" i="1" s="1"/>
  <c r="I8" i="1"/>
  <c r="J8" i="1" s="1"/>
  <c r="S6" i="1"/>
  <c r="T6" i="1" s="1"/>
  <c r="N6" i="1"/>
  <c r="O6" i="1" s="1"/>
  <c r="I6" i="1"/>
  <c r="J6" i="1" s="1"/>
  <c r="S19" i="1"/>
  <c r="T19" i="1" s="1"/>
  <c r="N19" i="1"/>
  <c r="O19" i="1" s="1"/>
  <c r="I19" i="1"/>
  <c r="J19" i="1" s="1"/>
  <c r="S20" i="1"/>
  <c r="T20" i="1" s="1"/>
  <c r="N20" i="1"/>
  <c r="O20" i="1" s="1"/>
  <c r="I20" i="1"/>
  <c r="J20" i="1" s="1"/>
  <c r="S12" i="1"/>
  <c r="T12" i="1" s="1"/>
  <c r="N12" i="1"/>
  <c r="O12" i="1" s="1"/>
  <c r="I12" i="1"/>
  <c r="J12" i="1" s="1"/>
  <c r="S13" i="1"/>
  <c r="T13" i="1" s="1"/>
  <c r="N13" i="1"/>
  <c r="O13" i="1" s="1"/>
  <c r="I13" i="1"/>
  <c r="J13" i="1" s="1"/>
  <c r="S15" i="1"/>
  <c r="T15" i="1" s="1"/>
  <c r="N15" i="1"/>
  <c r="O15" i="1" s="1"/>
  <c r="I15" i="1"/>
  <c r="J15" i="1" s="1"/>
  <c r="P15" i="1" l="1"/>
  <c r="U12" i="1"/>
  <c r="K13" i="1"/>
  <c r="P13" i="1"/>
  <c r="U20" i="1"/>
  <c r="U19" i="1"/>
  <c r="K7" i="1"/>
  <c r="V7" i="1"/>
  <c r="V10" i="1"/>
  <c r="K10" i="1"/>
  <c r="K5" i="1"/>
  <c r="P16" i="1"/>
  <c r="U15" i="1"/>
  <c r="K20" i="1"/>
  <c r="V20" i="1"/>
  <c r="V15" i="1"/>
  <c r="K15" i="1"/>
  <c r="V12" i="1"/>
  <c r="K12" i="1"/>
  <c r="P20" i="1"/>
  <c r="K6" i="1"/>
  <c r="P8" i="1"/>
  <c r="P11" i="1"/>
  <c r="P9" i="1"/>
  <c r="U10" i="1"/>
  <c r="U3" i="1"/>
  <c r="U18" i="1"/>
  <c r="U5" i="1"/>
  <c r="K4" i="1"/>
  <c r="V4" i="1"/>
  <c r="V14" i="1"/>
  <c r="K14" i="1"/>
  <c r="P12" i="1"/>
  <c r="P19" i="1"/>
  <c r="P6" i="1"/>
  <c r="U8" i="1"/>
  <c r="U7" i="1"/>
  <c r="U11" i="1"/>
  <c r="U9" i="1"/>
  <c r="K3" i="1"/>
  <c r="V3" i="1"/>
  <c r="V18" i="1"/>
  <c r="K18" i="1"/>
  <c r="V17" i="1"/>
  <c r="K17" i="1"/>
  <c r="P4" i="1"/>
  <c r="K16" i="1"/>
  <c r="U6" i="1"/>
  <c r="V11" i="1"/>
  <c r="K11" i="1"/>
  <c r="P3" i="1"/>
  <c r="P17" i="1"/>
  <c r="P14" i="1"/>
  <c r="U13" i="1"/>
  <c r="V19" i="1"/>
  <c r="K19" i="1"/>
  <c r="K8" i="1"/>
  <c r="V8" i="1"/>
  <c r="P7" i="1"/>
  <c r="K9" i="1"/>
  <c r="P10" i="1"/>
  <c r="P18" i="1"/>
  <c r="P5" i="1"/>
  <c r="U17" i="1"/>
  <c r="U4" i="1"/>
  <c r="U14" i="1"/>
  <c r="U16" i="1"/>
  <c r="V6" i="1"/>
  <c r="V9" i="1"/>
  <c r="V13" i="1"/>
  <c r="V5" i="1"/>
  <c r="V16" i="1"/>
  <c r="W5" i="1" l="1"/>
  <c r="W13" i="1"/>
  <c r="W18" i="1"/>
  <c r="W16" i="1"/>
  <c r="W6" i="1"/>
  <c r="W17" i="1"/>
  <c r="W15" i="1"/>
  <c r="W7" i="1"/>
  <c r="W19" i="1"/>
  <c r="W14" i="1"/>
  <c r="W20" i="1"/>
  <c r="W12" i="1"/>
  <c r="W8" i="1"/>
  <c r="W4" i="1"/>
  <c r="W9" i="1"/>
  <c r="W11" i="1"/>
  <c r="W3" i="1"/>
  <c r="W10" i="1"/>
</calcChain>
</file>

<file path=xl/sharedStrings.xml><?xml version="1.0" encoding="utf-8"?>
<sst xmlns="http://schemas.openxmlformats.org/spreadsheetml/2006/main" count="43" uniqueCount="39">
  <si>
    <t>学号</t>
  </si>
  <si>
    <t>姓名</t>
  </si>
  <si>
    <t>平均学分绩点</t>
  </si>
  <si>
    <t>排名</t>
  </si>
  <si>
    <t>学分加权平均分</t>
  </si>
  <si>
    <t>智育加分</t>
  </si>
  <si>
    <t>智育减分</t>
  </si>
  <si>
    <t>智育得分</t>
  </si>
  <si>
    <t>智育总分</t>
  </si>
  <si>
    <t>德育加分</t>
  </si>
  <si>
    <t>德育扣分</t>
  </si>
  <si>
    <t>德育得分</t>
  </si>
  <si>
    <t>德育总分</t>
  </si>
  <si>
    <t>文体加分</t>
  </si>
  <si>
    <t>文体扣分</t>
  </si>
  <si>
    <t>文体得分</t>
  </si>
  <si>
    <t>文体总分</t>
  </si>
  <si>
    <t>综合排名分数</t>
  </si>
  <si>
    <t>综合排名</t>
  </si>
  <si>
    <t>李冰冰</t>
  </si>
  <si>
    <t>刘丽娜</t>
  </si>
  <si>
    <t>李新洋</t>
  </si>
  <si>
    <t>陈思</t>
  </si>
  <si>
    <t>罗娇娇</t>
  </si>
  <si>
    <t>毛琳</t>
  </si>
  <si>
    <t>王睿</t>
  </si>
  <si>
    <t>宋智慧</t>
  </si>
  <si>
    <t>郝瑞莹</t>
  </si>
  <si>
    <t>王然巍</t>
  </si>
  <si>
    <t>朱玉妍</t>
  </si>
  <si>
    <t>王奕迪</t>
  </si>
  <si>
    <t>杜欣怡</t>
  </si>
  <si>
    <t>王馨梓</t>
  </si>
  <si>
    <t>王诗晗</t>
  </si>
  <si>
    <t>王国栋</t>
  </si>
  <si>
    <t>吴紫惠</t>
  </si>
  <si>
    <t>18013024</t>
  </si>
  <si>
    <t>余子晴</t>
  </si>
  <si>
    <t>古生物学院2018级2019-2020年综合测评结果（大二）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</si>
</sst>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2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2" fillId="0" borderId="0">
      <alignment vertical="center"/>
    </xf>
  </cellStyleXfs>
  <cellXfs count="2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1" xfId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6" fillId="0" borderId="1" xfId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workbookViewId="0">
      <pane ySplit="2" topLeftCell="A3" activePane="bottomLeft" state="frozen"/>
      <selection pane="bottomLeft" sqref="A1:W1"/>
    </sheetView>
  </sheetViews>
  <sheetFormatPr defaultColWidth="9" defaultRowHeight="13.5"/>
  <cols>
    <col min="1" max="1" width="8.625" style="6" customWidth="1"/>
    <col min="2" max="2" width="7.625" style="6" customWidth="1"/>
    <col min="3" max="3" width="7.125" style="6" customWidth="1"/>
    <col min="4" max="4" width="4.625" style="6" customWidth="1"/>
    <col min="5" max="5" width="8.125" style="6" customWidth="1"/>
    <col min="6" max="6" width="5.125" style="6" customWidth="1"/>
    <col min="7" max="7" width="7.625" style="6" customWidth="1"/>
    <col min="8" max="8" width="5" style="6" customWidth="1"/>
    <col min="9" max="10" width="8.125" style="6" customWidth="1"/>
    <col min="11" max="11" width="5" style="6" customWidth="1"/>
    <col min="12" max="12" width="7.375" style="6" customWidth="1"/>
    <col min="13" max="13" width="5" style="7" customWidth="1"/>
    <col min="14" max="15" width="8.125" style="6" customWidth="1"/>
    <col min="16" max="16" width="4.875" style="6" customWidth="1"/>
    <col min="17" max="17" width="8.125" style="6" customWidth="1"/>
    <col min="18" max="18" width="4.625" style="7" customWidth="1"/>
    <col min="19" max="20" width="8.125" style="6" customWidth="1"/>
    <col min="21" max="21" width="4.75" style="6" customWidth="1"/>
    <col min="22" max="22" width="8.125" style="6" customWidth="1"/>
    <col min="23" max="23" width="5.625" style="6" customWidth="1"/>
    <col min="24" max="24" width="17.125" style="6" customWidth="1"/>
    <col min="25" max="16384" width="9" style="6"/>
  </cols>
  <sheetData>
    <row r="1" spans="1:23" ht="27.75" customHeight="1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27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3</v>
      </c>
      <c r="G2" s="9" t="s">
        <v>5</v>
      </c>
      <c r="H2" s="10" t="s">
        <v>6</v>
      </c>
      <c r="I2" s="14" t="s">
        <v>7</v>
      </c>
      <c r="J2" s="14" t="s">
        <v>8</v>
      </c>
      <c r="K2" s="14" t="s">
        <v>3</v>
      </c>
      <c r="L2" s="14" t="s">
        <v>9</v>
      </c>
      <c r="M2" s="15" t="s">
        <v>10</v>
      </c>
      <c r="N2" s="14" t="s">
        <v>11</v>
      </c>
      <c r="O2" s="14" t="s">
        <v>12</v>
      </c>
      <c r="P2" s="9" t="s">
        <v>3</v>
      </c>
      <c r="Q2" s="9" t="s">
        <v>13</v>
      </c>
      <c r="R2" s="10" t="s">
        <v>14</v>
      </c>
      <c r="S2" s="9" t="s">
        <v>15</v>
      </c>
      <c r="T2" s="9" t="s">
        <v>16</v>
      </c>
      <c r="U2" s="9" t="s">
        <v>3</v>
      </c>
      <c r="V2" s="10" t="s">
        <v>17</v>
      </c>
      <c r="W2" s="10" t="s">
        <v>18</v>
      </c>
    </row>
    <row r="3" spans="1:23">
      <c r="A3" s="11">
        <v>18187023</v>
      </c>
      <c r="B3" s="21" t="s">
        <v>30</v>
      </c>
      <c r="C3" s="12">
        <v>2.86</v>
      </c>
      <c r="D3" s="12">
        <v>3</v>
      </c>
      <c r="E3" s="12">
        <v>82.12</v>
      </c>
      <c r="F3" s="12">
        <v>5</v>
      </c>
      <c r="G3" s="13"/>
      <c r="H3" s="13"/>
      <c r="I3" s="16">
        <f t="shared" ref="I3:I20" si="0">E3+G3-H3</f>
        <v>82.12</v>
      </c>
      <c r="J3" s="13">
        <f t="shared" ref="J3:J20" si="1">I3*0.7</f>
        <v>57.484000000000002</v>
      </c>
      <c r="K3" s="13">
        <f t="shared" ref="K3:K20" si="2">RANK(J3,$J$3:$J$20,0)</f>
        <v>5</v>
      </c>
      <c r="L3" s="17">
        <v>23</v>
      </c>
      <c r="M3" s="18"/>
      <c r="N3" s="13">
        <f t="shared" ref="N3:N20" si="3">60+L3-M3</f>
        <v>83</v>
      </c>
      <c r="O3" s="13">
        <f t="shared" ref="O3:O20" si="4">N3*0.2</f>
        <v>16.600000000000001</v>
      </c>
      <c r="P3" s="13">
        <f t="shared" ref="P3:P20" si="5">RANK(O3,$O$3:$O$20,0)</f>
        <v>1</v>
      </c>
      <c r="Q3" s="17">
        <v>49</v>
      </c>
      <c r="R3" s="18"/>
      <c r="S3" s="13">
        <f t="shared" ref="S3:S20" si="6">50+Q3-R3</f>
        <v>99</v>
      </c>
      <c r="T3" s="13">
        <f t="shared" ref="T3:T20" si="7">S3*0.1</f>
        <v>9.9</v>
      </c>
      <c r="U3" s="13">
        <f t="shared" ref="U3:U20" si="8">RANK(T3,$T$3:$T$20,0)</f>
        <v>3</v>
      </c>
      <c r="V3" s="13">
        <f t="shared" ref="V3:V20" si="9">J3+O3+T3</f>
        <v>83.984000000000009</v>
      </c>
      <c r="W3" s="13">
        <f t="shared" ref="W3:W20" si="10">RANK(V3,$V$3:$V$20,0)</f>
        <v>1</v>
      </c>
    </row>
    <row r="4" spans="1:23">
      <c r="A4" s="11">
        <v>18187027</v>
      </c>
      <c r="B4" s="21" t="s">
        <v>34</v>
      </c>
      <c r="C4" s="12">
        <v>3.23</v>
      </c>
      <c r="D4" s="12">
        <v>2</v>
      </c>
      <c r="E4" s="12">
        <v>85.97</v>
      </c>
      <c r="F4" s="12">
        <v>2</v>
      </c>
      <c r="G4" s="13"/>
      <c r="H4" s="13"/>
      <c r="I4" s="16">
        <f t="shared" si="0"/>
        <v>85.97</v>
      </c>
      <c r="J4" s="13">
        <f t="shared" si="1"/>
        <v>60.178999999999995</v>
      </c>
      <c r="K4" s="13">
        <f t="shared" si="2"/>
        <v>2</v>
      </c>
      <c r="L4" s="17">
        <v>7</v>
      </c>
      <c r="M4" s="18"/>
      <c r="N4" s="13">
        <f t="shared" si="3"/>
        <v>67</v>
      </c>
      <c r="O4" s="13">
        <f t="shared" si="4"/>
        <v>13.4</v>
      </c>
      <c r="P4" s="13">
        <f t="shared" si="5"/>
        <v>6</v>
      </c>
      <c r="Q4" s="17">
        <v>48</v>
      </c>
      <c r="R4" s="18"/>
      <c r="S4" s="13">
        <f t="shared" si="6"/>
        <v>98</v>
      </c>
      <c r="T4" s="13">
        <f t="shared" si="7"/>
        <v>9.8000000000000007</v>
      </c>
      <c r="U4" s="13">
        <f t="shared" si="8"/>
        <v>4</v>
      </c>
      <c r="V4" s="13">
        <f t="shared" si="9"/>
        <v>83.378999999999991</v>
      </c>
      <c r="W4" s="13">
        <f t="shared" si="10"/>
        <v>2</v>
      </c>
    </row>
    <row r="5" spans="1:23">
      <c r="A5" s="11">
        <v>18187025</v>
      </c>
      <c r="B5" s="21" t="s">
        <v>32</v>
      </c>
      <c r="C5" s="12">
        <v>2.48</v>
      </c>
      <c r="D5" s="12">
        <v>12</v>
      </c>
      <c r="E5" s="12">
        <v>80.44</v>
      </c>
      <c r="F5" s="12">
        <v>11</v>
      </c>
      <c r="G5" s="13"/>
      <c r="H5" s="13"/>
      <c r="I5" s="16">
        <f t="shared" si="0"/>
        <v>80.44</v>
      </c>
      <c r="J5" s="13">
        <f t="shared" si="1"/>
        <v>56.307999999999993</v>
      </c>
      <c r="K5" s="13">
        <f t="shared" si="2"/>
        <v>11</v>
      </c>
      <c r="L5" s="17">
        <v>21</v>
      </c>
      <c r="M5" s="18"/>
      <c r="N5" s="13">
        <f t="shared" si="3"/>
        <v>81</v>
      </c>
      <c r="O5" s="13">
        <f t="shared" si="4"/>
        <v>16.2</v>
      </c>
      <c r="P5" s="13">
        <f t="shared" si="5"/>
        <v>2</v>
      </c>
      <c r="Q5" s="17">
        <v>48</v>
      </c>
      <c r="R5" s="18"/>
      <c r="S5" s="13">
        <f t="shared" si="6"/>
        <v>98</v>
      </c>
      <c r="T5" s="13">
        <f t="shared" si="7"/>
        <v>9.8000000000000007</v>
      </c>
      <c r="U5" s="13">
        <f t="shared" si="8"/>
        <v>4</v>
      </c>
      <c r="V5" s="13">
        <f t="shared" si="9"/>
        <v>82.307999999999993</v>
      </c>
      <c r="W5" s="13">
        <f t="shared" si="10"/>
        <v>3</v>
      </c>
    </row>
    <row r="6" spans="1:23">
      <c r="A6" s="11">
        <v>18187013</v>
      </c>
      <c r="B6" s="21" t="s">
        <v>24</v>
      </c>
      <c r="C6" s="12">
        <v>2.81</v>
      </c>
      <c r="D6" s="12">
        <v>4</v>
      </c>
      <c r="E6" s="12">
        <v>82.12</v>
      </c>
      <c r="F6" s="12">
        <v>5</v>
      </c>
      <c r="G6" s="13"/>
      <c r="H6" s="13"/>
      <c r="I6" s="16">
        <f t="shared" si="0"/>
        <v>82.12</v>
      </c>
      <c r="J6" s="13">
        <f t="shared" si="1"/>
        <v>57.484000000000002</v>
      </c>
      <c r="K6" s="13">
        <f t="shared" si="2"/>
        <v>5</v>
      </c>
      <c r="L6" s="17">
        <v>9</v>
      </c>
      <c r="M6" s="18"/>
      <c r="N6" s="13">
        <f t="shared" si="3"/>
        <v>69</v>
      </c>
      <c r="O6" s="13">
        <f t="shared" si="4"/>
        <v>13.8</v>
      </c>
      <c r="P6" s="13">
        <f t="shared" si="5"/>
        <v>5</v>
      </c>
      <c r="Q6" s="17">
        <v>50</v>
      </c>
      <c r="R6" s="18"/>
      <c r="S6" s="13">
        <f t="shared" si="6"/>
        <v>100</v>
      </c>
      <c r="T6" s="13">
        <f t="shared" si="7"/>
        <v>10</v>
      </c>
      <c r="U6" s="13">
        <f t="shared" si="8"/>
        <v>1</v>
      </c>
      <c r="V6" s="13">
        <f t="shared" si="9"/>
        <v>81.284000000000006</v>
      </c>
      <c r="W6" s="13">
        <f t="shared" si="10"/>
        <v>4</v>
      </c>
    </row>
    <row r="7" spans="1:23">
      <c r="A7" s="11">
        <v>18187015</v>
      </c>
      <c r="B7" s="21" t="s">
        <v>26</v>
      </c>
      <c r="C7" s="12">
        <v>2.76</v>
      </c>
      <c r="D7" s="12">
        <v>6</v>
      </c>
      <c r="E7" s="12">
        <v>83.6</v>
      </c>
      <c r="F7" s="12">
        <v>3</v>
      </c>
      <c r="G7" s="13"/>
      <c r="H7" s="13"/>
      <c r="I7" s="16">
        <f t="shared" si="0"/>
        <v>83.6</v>
      </c>
      <c r="J7" s="13">
        <f t="shared" si="1"/>
        <v>58.519999999999989</v>
      </c>
      <c r="K7" s="13">
        <f t="shared" si="2"/>
        <v>3</v>
      </c>
      <c r="L7" s="17">
        <v>10</v>
      </c>
      <c r="M7" s="18"/>
      <c r="N7" s="13">
        <f t="shared" si="3"/>
        <v>70</v>
      </c>
      <c r="O7" s="13">
        <f t="shared" si="4"/>
        <v>14</v>
      </c>
      <c r="P7" s="13">
        <f t="shared" si="5"/>
        <v>4</v>
      </c>
      <c r="Q7" s="17">
        <v>37</v>
      </c>
      <c r="R7" s="18"/>
      <c r="S7" s="13">
        <f t="shared" si="6"/>
        <v>87</v>
      </c>
      <c r="T7" s="13">
        <f t="shared" si="7"/>
        <v>8.7000000000000011</v>
      </c>
      <c r="U7" s="13">
        <f t="shared" si="8"/>
        <v>6</v>
      </c>
      <c r="V7" s="13">
        <f t="shared" si="9"/>
        <v>81.219999999999985</v>
      </c>
      <c r="W7" s="13">
        <f t="shared" si="10"/>
        <v>5</v>
      </c>
    </row>
    <row r="8" spans="1:23">
      <c r="A8" s="11">
        <v>18187014</v>
      </c>
      <c r="B8" s="21" t="s">
        <v>25</v>
      </c>
      <c r="C8" s="12">
        <v>2.4500000000000002</v>
      </c>
      <c r="D8" s="12">
        <v>13</v>
      </c>
      <c r="E8" s="12">
        <v>78.22</v>
      </c>
      <c r="F8" s="12">
        <v>13</v>
      </c>
      <c r="G8" s="13"/>
      <c r="H8" s="13"/>
      <c r="I8" s="16">
        <f t="shared" si="0"/>
        <v>78.22</v>
      </c>
      <c r="J8" s="13">
        <f t="shared" si="1"/>
        <v>54.753999999999998</v>
      </c>
      <c r="K8" s="13">
        <f t="shared" si="2"/>
        <v>13</v>
      </c>
      <c r="L8" s="17">
        <v>20</v>
      </c>
      <c r="M8" s="18"/>
      <c r="N8" s="13">
        <f t="shared" si="3"/>
        <v>80</v>
      </c>
      <c r="O8" s="13">
        <f t="shared" si="4"/>
        <v>16</v>
      </c>
      <c r="P8" s="13">
        <f t="shared" si="5"/>
        <v>3</v>
      </c>
      <c r="Q8" s="17">
        <v>50</v>
      </c>
      <c r="R8" s="18"/>
      <c r="S8" s="13">
        <f t="shared" si="6"/>
        <v>100</v>
      </c>
      <c r="T8" s="13">
        <f t="shared" si="7"/>
        <v>10</v>
      </c>
      <c r="U8" s="13">
        <f t="shared" si="8"/>
        <v>1</v>
      </c>
      <c r="V8" s="13">
        <f t="shared" si="9"/>
        <v>80.753999999999991</v>
      </c>
      <c r="W8" s="13">
        <f t="shared" si="10"/>
        <v>6</v>
      </c>
    </row>
    <row r="9" spans="1:23">
      <c r="A9" s="11">
        <v>18187017</v>
      </c>
      <c r="B9" s="21" t="s">
        <v>28</v>
      </c>
      <c r="C9" s="12">
        <v>3.34</v>
      </c>
      <c r="D9" s="12">
        <v>1</v>
      </c>
      <c r="E9" s="12">
        <v>87.56</v>
      </c>
      <c r="F9" s="12">
        <v>1</v>
      </c>
      <c r="G9" s="13"/>
      <c r="H9" s="13"/>
      <c r="I9" s="16">
        <f t="shared" si="0"/>
        <v>87.56</v>
      </c>
      <c r="J9" s="13">
        <f t="shared" si="1"/>
        <v>61.291999999999994</v>
      </c>
      <c r="K9" s="13">
        <f t="shared" si="2"/>
        <v>1</v>
      </c>
      <c r="L9" s="17">
        <v>0</v>
      </c>
      <c r="M9" s="18"/>
      <c r="N9" s="13">
        <f t="shared" si="3"/>
        <v>60</v>
      </c>
      <c r="O9" s="13">
        <f t="shared" si="4"/>
        <v>12</v>
      </c>
      <c r="P9" s="13">
        <f t="shared" si="5"/>
        <v>15</v>
      </c>
      <c r="Q9" s="17">
        <v>16</v>
      </c>
      <c r="R9" s="18"/>
      <c r="S9" s="13">
        <f t="shared" si="6"/>
        <v>66</v>
      </c>
      <c r="T9" s="13">
        <f t="shared" si="7"/>
        <v>6.6000000000000005</v>
      </c>
      <c r="U9" s="13">
        <f t="shared" si="8"/>
        <v>13</v>
      </c>
      <c r="V9" s="13">
        <f t="shared" si="9"/>
        <v>79.891999999999996</v>
      </c>
      <c r="W9" s="13">
        <f t="shared" si="10"/>
        <v>7</v>
      </c>
    </row>
    <row r="10" spans="1:23">
      <c r="A10" s="11">
        <v>18187021</v>
      </c>
      <c r="B10" s="21" t="s">
        <v>29</v>
      </c>
      <c r="C10" s="12">
        <v>2.75</v>
      </c>
      <c r="D10" s="12">
        <v>7</v>
      </c>
      <c r="E10" s="12">
        <v>82.52</v>
      </c>
      <c r="F10" s="12">
        <v>4</v>
      </c>
      <c r="G10" s="13"/>
      <c r="H10" s="13"/>
      <c r="I10" s="16">
        <f t="shared" si="0"/>
        <v>82.52</v>
      </c>
      <c r="J10" s="13">
        <f t="shared" si="1"/>
        <v>57.763999999999996</v>
      </c>
      <c r="K10" s="13">
        <f t="shared" si="2"/>
        <v>4</v>
      </c>
      <c r="L10" s="17">
        <v>4</v>
      </c>
      <c r="M10" s="18"/>
      <c r="N10" s="13">
        <f t="shared" si="3"/>
        <v>64</v>
      </c>
      <c r="O10" s="13">
        <f t="shared" si="4"/>
        <v>12.8</v>
      </c>
      <c r="P10" s="13">
        <f t="shared" si="5"/>
        <v>10</v>
      </c>
      <c r="Q10" s="17">
        <v>30</v>
      </c>
      <c r="R10" s="18"/>
      <c r="S10" s="13">
        <f t="shared" si="6"/>
        <v>80</v>
      </c>
      <c r="T10" s="13">
        <f t="shared" si="7"/>
        <v>8</v>
      </c>
      <c r="U10" s="13">
        <f t="shared" si="8"/>
        <v>8</v>
      </c>
      <c r="V10" s="13">
        <f t="shared" si="9"/>
        <v>78.563999999999993</v>
      </c>
      <c r="W10" s="13">
        <f t="shared" si="10"/>
        <v>8</v>
      </c>
    </row>
    <row r="11" spans="1:23">
      <c r="A11" s="11">
        <v>18187016</v>
      </c>
      <c r="B11" s="21" t="s">
        <v>27</v>
      </c>
      <c r="C11" s="12">
        <v>2.63</v>
      </c>
      <c r="D11" s="12">
        <v>10</v>
      </c>
      <c r="E11" s="12">
        <v>80.66</v>
      </c>
      <c r="F11" s="12">
        <v>9</v>
      </c>
      <c r="G11" s="13"/>
      <c r="H11" s="13"/>
      <c r="I11" s="16">
        <f t="shared" si="0"/>
        <v>80.66</v>
      </c>
      <c r="J11" s="13">
        <f t="shared" si="1"/>
        <v>56.461999999999996</v>
      </c>
      <c r="K11" s="13">
        <f t="shared" si="2"/>
        <v>9</v>
      </c>
      <c r="L11" s="17">
        <v>5</v>
      </c>
      <c r="M11" s="18"/>
      <c r="N11" s="13">
        <f t="shared" si="3"/>
        <v>65</v>
      </c>
      <c r="O11" s="13">
        <f t="shared" si="4"/>
        <v>13</v>
      </c>
      <c r="P11" s="13">
        <f t="shared" si="5"/>
        <v>8</v>
      </c>
      <c r="Q11" s="17">
        <v>28</v>
      </c>
      <c r="R11" s="18"/>
      <c r="S11" s="13">
        <f t="shared" si="6"/>
        <v>78</v>
      </c>
      <c r="T11" s="13">
        <f t="shared" si="7"/>
        <v>7.8000000000000007</v>
      </c>
      <c r="U11" s="13">
        <f t="shared" si="8"/>
        <v>9</v>
      </c>
      <c r="V11" s="13">
        <f t="shared" si="9"/>
        <v>77.261999999999986</v>
      </c>
      <c r="W11" s="13">
        <f t="shared" si="10"/>
        <v>9</v>
      </c>
    </row>
    <row r="12" spans="1:23">
      <c r="A12" s="11">
        <v>18187007</v>
      </c>
      <c r="B12" s="21" t="s">
        <v>21</v>
      </c>
      <c r="C12" s="12">
        <v>2.58</v>
      </c>
      <c r="D12" s="12">
        <v>11</v>
      </c>
      <c r="E12" s="12">
        <v>78.849999999999994</v>
      </c>
      <c r="F12" s="12">
        <v>12</v>
      </c>
      <c r="G12" s="13"/>
      <c r="H12" s="13"/>
      <c r="I12" s="16">
        <f t="shared" si="0"/>
        <v>78.849999999999994</v>
      </c>
      <c r="J12" s="13">
        <f t="shared" si="1"/>
        <v>55.194999999999993</v>
      </c>
      <c r="K12" s="13">
        <f t="shared" si="2"/>
        <v>12</v>
      </c>
      <c r="L12" s="17">
        <v>7</v>
      </c>
      <c r="M12" s="18"/>
      <c r="N12" s="13">
        <f t="shared" si="3"/>
        <v>67</v>
      </c>
      <c r="O12" s="13">
        <f t="shared" si="4"/>
        <v>13.4</v>
      </c>
      <c r="P12" s="13">
        <f t="shared" si="5"/>
        <v>6</v>
      </c>
      <c r="Q12" s="17">
        <v>32</v>
      </c>
      <c r="R12" s="18"/>
      <c r="S12" s="13">
        <f t="shared" si="6"/>
        <v>82</v>
      </c>
      <c r="T12" s="13">
        <f t="shared" si="7"/>
        <v>8.2000000000000011</v>
      </c>
      <c r="U12" s="13">
        <f t="shared" si="8"/>
        <v>7</v>
      </c>
      <c r="V12" s="13">
        <f t="shared" si="9"/>
        <v>76.795000000000002</v>
      </c>
      <c r="W12" s="13">
        <f t="shared" si="10"/>
        <v>10</v>
      </c>
    </row>
    <row r="13" spans="1:23">
      <c r="A13" s="11">
        <v>18187004</v>
      </c>
      <c r="B13" s="21" t="s">
        <v>20</v>
      </c>
      <c r="C13" s="12">
        <v>2.77</v>
      </c>
      <c r="D13" s="12">
        <v>5</v>
      </c>
      <c r="E13" s="12">
        <v>81.489999999999995</v>
      </c>
      <c r="F13" s="12">
        <v>7</v>
      </c>
      <c r="G13" s="13"/>
      <c r="H13" s="13"/>
      <c r="I13" s="16">
        <f t="shared" si="0"/>
        <v>81.489999999999995</v>
      </c>
      <c r="J13" s="13">
        <f t="shared" si="1"/>
        <v>57.042999999999992</v>
      </c>
      <c r="K13" s="13">
        <f t="shared" si="2"/>
        <v>7</v>
      </c>
      <c r="L13" s="17">
        <v>0</v>
      </c>
      <c r="M13" s="18"/>
      <c r="N13" s="13">
        <f t="shared" si="3"/>
        <v>60</v>
      </c>
      <c r="O13" s="13">
        <f t="shared" si="4"/>
        <v>12</v>
      </c>
      <c r="P13" s="13">
        <f t="shared" si="5"/>
        <v>15</v>
      </c>
      <c r="Q13" s="17">
        <v>21</v>
      </c>
      <c r="R13" s="18"/>
      <c r="S13" s="13">
        <f t="shared" si="6"/>
        <v>71</v>
      </c>
      <c r="T13" s="13">
        <f t="shared" si="7"/>
        <v>7.1000000000000005</v>
      </c>
      <c r="U13" s="13">
        <f t="shared" si="8"/>
        <v>12</v>
      </c>
      <c r="V13" s="13">
        <f t="shared" si="9"/>
        <v>76.142999999999986</v>
      </c>
      <c r="W13" s="13">
        <f t="shared" si="10"/>
        <v>11</v>
      </c>
    </row>
    <row r="14" spans="1:23">
      <c r="A14" s="11">
        <v>18187030</v>
      </c>
      <c r="B14" s="21" t="s">
        <v>35</v>
      </c>
      <c r="C14" s="12">
        <v>2.66</v>
      </c>
      <c r="D14" s="12">
        <v>8</v>
      </c>
      <c r="E14" s="12">
        <v>80.760000000000005</v>
      </c>
      <c r="F14" s="12">
        <v>8</v>
      </c>
      <c r="G14" s="13"/>
      <c r="H14" s="13"/>
      <c r="I14" s="16">
        <f t="shared" si="0"/>
        <v>80.760000000000005</v>
      </c>
      <c r="J14" s="13">
        <f t="shared" si="1"/>
        <v>56.531999999999996</v>
      </c>
      <c r="K14" s="13">
        <f t="shared" si="2"/>
        <v>8</v>
      </c>
      <c r="L14" s="17">
        <v>5</v>
      </c>
      <c r="M14" s="18"/>
      <c r="N14" s="13">
        <f t="shared" si="3"/>
        <v>65</v>
      </c>
      <c r="O14" s="13">
        <f t="shared" si="4"/>
        <v>13</v>
      </c>
      <c r="P14" s="13">
        <f t="shared" si="5"/>
        <v>8</v>
      </c>
      <c r="Q14" s="17">
        <v>12</v>
      </c>
      <c r="R14" s="18"/>
      <c r="S14" s="13">
        <f t="shared" si="6"/>
        <v>62</v>
      </c>
      <c r="T14" s="13">
        <f t="shared" si="7"/>
        <v>6.2</v>
      </c>
      <c r="U14" s="13">
        <f t="shared" si="8"/>
        <v>15</v>
      </c>
      <c r="V14" s="13">
        <f t="shared" si="9"/>
        <v>75.731999999999999</v>
      </c>
      <c r="W14" s="13">
        <f t="shared" si="10"/>
        <v>12</v>
      </c>
    </row>
    <row r="15" spans="1:23">
      <c r="A15" s="11">
        <v>18187003</v>
      </c>
      <c r="B15" s="21" t="s">
        <v>19</v>
      </c>
      <c r="C15" s="12">
        <v>2.64</v>
      </c>
      <c r="D15" s="12">
        <v>9</v>
      </c>
      <c r="E15" s="12">
        <v>80.61</v>
      </c>
      <c r="F15" s="12">
        <v>10</v>
      </c>
      <c r="G15" s="13"/>
      <c r="H15" s="13"/>
      <c r="I15" s="16">
        <f t="shared" si="0"/>
        <v>80.61</v>
      </c>
      <c r="J15" s="13">
        <f t="shared" si="1"/>
        <v>56.426999999999992</v>
      </c>
      <c r="K15" s="13">
        <f t="shared" si="2"/>
        <v>10</v>
      </c>
      <c r="L15" s="17">
        <v>2</v>
      </c>
      <c r="M15" s="18"/>
      <c r="N15" s="13">
        <f t="shared" si="3"/>
        <v>62</v>
      </c>
      <c r="O15" s="13">
        <f t="shared" si="4"/>
        <v>12.4</v>
      </c>
      <c r="P15" s="13">
        <f t="shared" si="5"/>
        <v>12</v>
      </c>
      <c r="Q15" s="17">
        <v>12</v>
      </c>
      <c r="R15" s="18"/>
      <c r="S15" s="13">
        <f t="shared" si="6"/>
        <v>62</v>
      </c>
      <c r="T15" s="13">
        <f t="shared" si="7"/>
        <v>6.2</v>
      </c>
      <c r="U15" s="13">
        <f t="shared" si="8"/>
        <v>15</v>
      </c>
      <c r="V15" s="13">
        <f t="shared" si="9"/>
        <v>75.027000000000001</v>
      </c>
      <c r="W15" s="13">
        <f t="shared" si="10"/>
        <v>13</v>
      </c>
    </row>
    <row r="16" spans="1:23">
      <c r="A16" s="21" t="s">
        <v>36</v>
      </c>
      <c r="B16" s="21" t="s">
        <v>37</v>
      </c>
      <c r="C16" s="12">
        <v>2.21</v>
      </c>
      <c r="D16" s="12">
        <v>15</v>
      </c>
      <c r="E16" s="12">
        <v>78.22</v>
      </c>
      <c r="F16" s="12">
        <v>13</v>
      </c>
      <c r="G16" s="13"/>
      <c r="H16" s="13"/>
      <c r="I16" s="16">
        <f t="shared" si="0"/>
        <v>78.22</v>
      </c>
      <c r="J16" s="13">
        <f t="shared" si="1"/>
        <v>54.753999999999998</v>
      </c>
      <c r="K16" s="13">
        <f t="shared" si="2"/>
        <v>13</v>
      </c>
      <c r="L16" s="19">
        <v>2</v>
      </c>
      <c r="M16" s="18"/>
      <c r="N16" s="13">
        <f t="shared" si="3"/>
        <v>62</v>
      </c>
      <c r="O16" s="13">
        <f t="shared" si="4"/>
        <v>12.4</v>
      </c>
      <c r="P16" s="13">
        <f t="shared" si="5"/>
        <v>12</v>
      </c>
      <c r="Q16" s="20">
        <v>14</v>
      </c>
      <c r="R16" s="18"/>
      <c r="S16" s="13">
        <f t="shared" si="6"/>
        <v>64</v>
      </c>
      <c r="T16" s="13">
        <f t="shared" si="7"/>
        <v>6.4</v>
      </c>
      <c r="U16" s="13">
        <f t="shared" si="8"/>
        <v>14</v>
      </c>
      <c r="V16" s="13">
        <f t="shared" si="9"/>
        <v>73.554000000000002</v>
      </c>
      <c r="W16" s="13">
        <f t="shared" si="10"/>
        <v>14</v>
      </c>
    </row>
    <row r="17" spans="1:23">
      <c r="A17" s="11">
        <v>18187026</v>
      </c>
      <c r="B17" s="21" t="s">
        <v>33</v>
      </c>
      <c r="C17" s="12">
        <v>1.96</v>
      </c>
      <c r="D17" s="12">
        <v>17</v>
      </c>
      <c r="E17" s="12">
        <v>74.260000000000005</v>
      </c>
      <c r="F17" s="12">
        <v>17</v>
      </c>
      <c r="G17" s="13"/>
      <c r="H17" s="13"/>
      <c r="I17" s="16">
        <f t="shared" si="0"/>
        <v>74.260000000000005</v>
      </c>
      <c r="J17" s="13">
        <f t="shared" si="1"/>
        <v>51.981999999999999</v>
      </c>
      <c r="K17" s="13">
        <f t="shared" si="2"/>
        <v>17</v>
      </c>
      <c r="L17" s="17">
        <v>4</v>
      </c>
      <c r="M17" s="18"/>
      <c r="N17" s="13">
        <f t="shared" si="3"/>
        <v>64</v>
      </c>
      <c r="O17" s="13">
        <f t="shared" si="4"/>
        <v>12.8</v>
      </c>
      <c r="P17" s="13">
        <f t="shared" si="5"/>
        <v>10</v>
      </c>
      <c r="Q17" s="17">
        <v>26</v>
      </c>
      <c r="R17" s="18"/>
      <c r="S17" s="13">
        <f t="shared" si="6"/>
        <v>76</v>
      </c>
      <c r="T17" s="13">
        <f t="shared" si="7"/>
        <v>7.6000000000000005</v>
      </c>
      <c r="U17" s="13">
        <f t="shared" si="8"/>
        <v>10</v>
      </c>
      <c r="V17" s="13">
        <f t="shared" si="9"/>
        <v>72.381999999999991</v>
      </c>
      <c r="W17" s="13">
        <f t="shared" si="10"/>
        <v>15</v>
      </c>
    </row>
    <row r="18" spans="1:23">
      <c r="A18" s="11">
        <v>18187024</v>
      </c>
      <c r="B18" s="21" t="s">
        <v>31</v>
      </c>
      <c r="C18" s="12">
        <v>2.13</v>
      </c>
      <c r="D18" s="12">
        <v>16</v>
      </c>
      <c r="E18" s="12">
        <v>75.25</v>
      </c>
      <c r="F18" s="12">
        <v>16</v>
      </c>
      <c r="G18" s="13"/>
      <c r="H18" s="13"/>
      <c r="I18" s="16">
        <f t="shared" si="0"/>
        <v>75.25</v>
      </c>
      <c r="J18" s="13">
        <f t="shared" si="1"/>
        <v>52.674999999999997</v>
      </c>
      <c r="K18" s="13">
        <f t="shared" si="2"/>
        <v>16</v>
      </c>
      <c r="L18" s="17">
        <v>0</v>
      </c>
      <c r="M18" s="18"/>
      <c r="N18" s="13">
        <f t="shared" si="3"/>
        <v>60</v>
      </c>
      <c r="O18" s="13">
        <f t="shared" si="4"/>
        <v>12</v>
      </c>
      <c r="P18" s="13">
        <f t="shared" si="5"/>
        <v>15</v>
      </c>
      <c r="Q18" s="17">
        <v>26</v>
      </c>
      <c r="R18" s="18"/>
      <c r="S18" s="13">
        <f t="shared" si="6"/>
        <v>76</v>
      </c>
      <c r="T18" s="13">
        <f t="shared" si="7"/>
        <v>7.6000000000000005</v>
      </c>
      <c r="U18" s="13">
        <f t="shared" si="8"/>
        <v>10</v>
      </c>
      <c r="V18" s="13">
        <f t="shared" si="9"/>
        <v>72.274999999999991</v>
      </c>
      <c r="W18" s="13">
        <f t="shared" si="10"/>
        <v>16</v>
      </c>
    </row>
    <row r="19" spans="1:23">
      <c r="A19" s="11">
        <v>18187011</v>
      </c>
      <c r="B19" s="21" t="s">
        <v>23</v>
      </c>
      <c r="C19" s="12">
        <v>2.25</v>
      </c>
      <c r="D19" s="12">
        <v>14</v>
      </c>
      <c r="E19" s="12">
        <v>77.52</v>
      </c>
      <c r="F19" s="12">
        <v>15</v>
      </c>
      <c r="G19" s="13"/>
      <c r="H19" s="13"/>
      <c r="I19" s="16">
        <f t="shared" si="0"/>
        <v>77.52</v>
      </c>
      <c r="J19" s="13">
        <f t="shared" si="1"/>
        <v>54.263999999999996</v>
      </c>
      <c r="K19" s="13">
        <f t="shared" si="2"/>
        <v>15</v>
      </c>
      <c r="L19" s="17">
        <v>0</v>
      </c>
      <c r="M19" s="18"/>
      <c r="N19" s="13">
        <f t="shared" si="3"/>
        <v>60</v>
      </c>
      <c r="O19" s="13">
        <f t="shared" si="4"/>
        <v>12</v>
      </c>
      <c r="P19" s="13">
        <f t="shared" si="5"/>
        <v>15</v>
      </c>
      <c r="Q19" s="17">
        <v>10</v>
      </c>
      <c r="R19" s="18"/>
      <c r="S19" s="13">
        <f t="shared" si="6"/>
        <v>60</v>
      </c>
      <c r="T19" s="13">
        <f t="shared" si="7"/>
        <v>6</v>
      </c>
      <c r="U19" s="13">
        <f t="shared" si="8"/>
        <v>17</v>
      </c>
      <c r="V19" s="13">
        <f t="shared" si="9"/>
        <v>72.263999999999996</v>
      </c>
      <c r="W19" s="13">
        <f t="shared" si="10"/>
        <v>17</v>
      </c>
    </row>
    <row r="20" spans="1:23">
      <c r="A20" s="11">
        <v>18187008</v>
      </c>
      <c r="B20" s="21" t="s">
        <v>22</v>
      </c>
      <c r="C20" s="12">
        <v>1.7</v>
      </c>
      <c r="D20" s="12">
        <v>18</v>
      </c>
      <c r="E20" s="12">
        <v>73.67</v>
      </c>
      <c r="F20" s="12">
        <v>18</v>
      </c>
      <c r="G20" s="13"/>
      <c r="H20" s="13"/>
      <c r="I20" s="16">
        <f t="shared" si="0"/>
        <v>73.67</v>
      </c>
      <c r="J20" s="13">
        <f t="shared" si="1"/>
        <v>51.568999999999996</v>
      </c>
      <c r="K20" s="13">
        <f t="shared" si="2"/>
        <v>18</v>
      </c>
      <c r="L20" s="17">
        <v>1</v>
      </c>
      <c r="M20" s="18"/>
      <c r="N20" s="13">
        <f t="shared" si="3"/>
        <v>61</v>
      </c>
      <c r="O20" s="13">
        <f t="shared" si="4"/>
        <v>12.200000000000001</v>
      </c>
      <c r="P20" s="13">
        <f t="shared" si="5"/>
        <v>14</v>
      </c>
      <c r="Q20" s="17">
        <v>8</v>
      </c>
      <c r="R20" s="18"/>
      <c r="S20" s="13">
        <f t="shared" si="6"/>
        <v>58</v>
      </c>
      <c r="T20" s="13">
        <f t="shared" si="7"/>
        <v>5.8000000000000007</v>
      </c>
      <c r="U20" s="13">
        <f t="shared" si="8"/>
        <v>18</v>
      </c>
      <c r="V20" s="13">
        <f t="shared" si="9"/>
        <v>69.569000000000003</v>
      </c>
      <c r="W20" s="13">
        <f t="shared" si="10"/>
        <v>18</v>
      </c>
    </row>
  </sheetData>
  <sortState ref="A3:W20">
    <sortCondition ref="W2"/>
  </sortState>
  <mergeCells count="1">
    <mergeCell ref="A1:W1"/>
  </mergeCells>
  <phoneticPr fontId="7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O15" sqref="O15"/>
    </sheetView>
  </sheetViews>
  <sheetFormatPr defaultColWidth="9" defaultRowHeight="13.5"/>
  <cols>
    <col min="1" max="1" width="9.5" customWidth="1"/>
    <col min="2" max="2" width="7.125" customWidth="1"/>
    <col min="3" max="3" width="6.375" customWidth="1"/>
    <col min="4" max="4" width="4.875" customWidth="1"/>
    <col min="5" max="5" width="8.625" customWidth="1"/>
    <col min="8" max="8" width="5.25" customWidth="1"/>
    <col min="9" max="9" width="6.625" customWidth="1"/>
    <col min="10" max="10" width="6.875" customWidth="1"/>
    <col min="13" max="13" width="5.25" customWidth="1"/>
    <col min="15" max="15" width="5.375" customWidth="1"/>
    <col min="16" max="16" width="5.125" customWidth="1"/>
    <col min="18" max="18" width="5.25" customWidth="1"/>
    <col min="19" max="19" width="8.5" customWidth="1"/>
    <col min="20" max="20" width="5.625" customWidth="1"/>
  </cols>
  <sheetData>
    <row r="1" spans="1:20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3"/>
      <c r="B2" s="3"/>
      <c r="C2" s="4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5"/>
      <c r="P2" s="2"/>
      <c r="Q2" s="2"/>
      <c r="R2" s="2"/>
      <c r="S2" s="2"/>
      <c r="T2" s="2"/>
    </row>
    <row r="3" spans="1:20">
      <c r="A3" s="3"/>
      <c r="B3" s="3"/>
      <c r="C3" s="4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5"/>
      <c r="P3" s="2"/>
      <c r="Q3" s="2"/>
      <c r="R3" s="2"/>
      <c r="S3" s="2"/>
      <c r="T3" s="2"/>
    </row>
    <row r="4" spans="1:20">
      <c r="A4" s="3"/>
      <c r="B4" s="3"/>
      <c r="C4" s="4"/>
      <c r="D4" s="2"/>
      <c r="E4" s="4"/>
      <c r="F4" s="2"/>
      <c r="G4" s="2"/>
      <c r="H4" s="2"/>
      <c r="I4" s="2"/>
      <c r="J4" s="2"/>
      <c r="K4" s="2"/>
      <c r="L4" s="2"/>
      <c r="M4" s="2"/>
      <c r="N4" s="2"/>
      <c r="O4" s="5"/>
      <c r="P4" s="2"/>
      <c r="Q4" s="2"/>
      <c r="R4" s="2"/>
      <c r="S4" s="2"/>
      <c r="T4" s="2"/>
    </row>
    <row r="5" spans="1:20">
      <c r="A5" s="3"/>
      <c r="B5" s="3"/>
      <c r="C5" s="4"/>
      <c r="D5" s="2"/>
      <c r="E5" s="4"/>
      <c r="F5" s="2"/>
      <c r="G5" s="2"/>
      <c r="H5" s="2"/>
      <c r="I5" s="2"/>
      <c r="J5" s="2"/>
      <c r="K5" s="2"/>
      <c r="L5" s="2"/>
      <c r="M5" s="2"/>
      <c r="N5" s="2"/>
      <c r="O5" s="5"/>
      <c r="P5" s="2"/>
      <c r="Q5" s="2"/>
      <c r="R5" s="2"/>
      <c r="S5" s="2"/>
      <c r="T5" s="2"/>
    </row>
    <row r="6" spans="1:20">
      <c r="A6" s="3"/>
      <c r="B6" s="3"/>
      <c r="C6" s="4"/>
      <c r="D6" s="2"/>
      <c r="E6" s="4"/>
      <c r="F6" s="2"/>
      <c r="G6" s="2"/>
      <c r="H6" s="2"/>
      <c r="I6" s="2"/>
      <c r="J6" s="2"/>
      <c r="K6" s="2"/>
      <c r="L6" s="2"/>
      <c r="M6" s="2"/>
      <c r="N6" s="2"/>
      <c r="O6" s="5"/>
      <c r="P6" s="2"/>
      <c r="Q6" s="2"/>
      <c r="R6" s="2"/>
      <c r="S6" s="2"/>
      <c r="T6" s="2"/>
    </row>
    <row r="7" spans="1:20">
      <c r="A7" s="3"/>
      <c r="B7" s="3"/>
      <c r="C7" s="4"/>
      <c r="D7" s="2"/>
      <c r="E7" s="4"/>
      <c r="F7" s="2"/>
      <c r="G7" s="2"/>
      <c r="H7" s="2"/>
      <c r="I7" s="2"/>
      <c r="J7" s="2"/>
      <c r="K7" s="2"/>
      <c r="L7" s="2"/>
      <c r="M7" s="2"/>
      <c r="N7" s="2"/>
      <c r="O7" s="5"/>
      <c r="P7" s="2"/>
      <c r="Q7" s="2"/>
      <c r="R7" s="2"/>
      <c r="S7" s="2"/>
      <c r="T7" s="2"/>
    </row>
    <row r="8" spans="1:20">
      <c r="A8" s="3"/>
      <c r="B8" s="3"/>
      <c r="C8" s="4"/>
      <c r="D8" s="2"/>
      <c r="E8" s="4"/>
      <c r="F8" s="2"/>
      <c r="G8" s="2"/>
      <c r="H8" s="2"/>
      <c r="I8" s="2"/>
      <c r="J8" s="2"/>
      <c r="K8" s="2"/>
      <c r="L8" s="2"/>
      <c r="M8" s="2"/>
      <c r="N8" s="2"/>
      <c r="O8" s="5"/>
      <c r="P8" s="2"/>
      <c r="Q8" s="2"/>
      <c r="R8" s="2"/>
      <c r="S8" s="2"/>
      <c r="T8" s="2"/>
    </row>
    <row r="9" spans="1:20">
      <c r="A9" s="3"/>
      <c r="B9" s="3"/>
      <c r="C9" s="4"/>
      <c r="D9" s="2"/>
      <c r="E9" s="4"/>
      <c r="F9" s="2"/>
      <c r="G9" s="2"/>
      <c r="H9" s="2"/>
      <c r="I9" s="2"/>
      <c r="J9" s="2"/>
      <c r="K9" s="2"/>
      <c r="L9" s="2"/>
      <c r="M9" s="2"/>
      <c r="N9" s="2"/>
      <c r="O9" s="5"/>
      <c r="P9" s="2"/>
      <c r="Q9" s="2"/>
      <c r="R9" s="2"/>
      <c r="S9" s="2"/>
      <c r="T9" s="2"/>
    </row>
    <row r="10" spans="1:20">
      <c r="A10" s="3"/>
      <c r="B10" s="3"/>
      <c r="C10" s="4"/>
      <c r="D10" s="2"/>
      <c r="E10" s="4"/>
      <c r="F10" s="2"/>
      <c r="G10" s="2"/>
      <c r="H10" s="2"/>
      <c r="I10" s="2"/>
      <c r="J10" s="2"/>
      <c r="K10" s="2"/>
      <c r="L10" s="2"/>
      <c r="M10" s="2"/>
      <c r="N10" s="2"/>
      <c r="O10" s="5"/>
      <c r="P10" s="2"/>
      <c r="Q10" s="2"/>
      <c r="R10" s="2"/>
      <c r="S10" s="2"/>
      <c r="T10" s="2"/>
    </row>
    <row r="11" spans="1:20">
      <c r="A11" s="3"/>
      <c r="B11" s="3"/>
      <c r="C11" s="4"/>
      <c r="D11" s="2"/>
      <c r="E11" s="4"/>
      <c r="F11" s="2"/>
      <c r="G11" s="2"/>
      <c r="H11" s="2"/>
      <c r="I11" s="2"/>
      <c r="J11" s="2"/>
      <c r="K11" s="2"/>
      <c r="L11" s="2"/>
      <c r="M11" s="2"/>
      <c r="N11" s="2"/>
      <c r="O11" s="5"/>
      <c r="P11" s="2"/>
      <c r="Q11" s="2"/>
      <c r="R11" s="2"/>
      <c r="S11" s="2"/>
      <c r="T11" s="2"/>
    </row>
    <row r="12" spans="1:20">
      <c r="A12" s="3"/>
      <c r="B12" s="3"/>
      <c r="C12" s="4"/>
      <c r="D12" s="2"/>
      <c r="E12" s="4"/>
      <c r="F12" s="2"/>
      <c r="G12" s="2"/>
      <c r="H12" s="2"/>
      <c r="I12" s="2"/>
      <c r="J12" s="2"/>
      <c r="K12" s="2"/>
      <c r="L12" s="2"/>
      <c r="M12" s="2"/>
      <c r="N12" s="2"/>
      <c r="O12" s="5"/>
      <c r="P12" s="2"/>
      <c r="Q12" s="2"/>
      <c r="R12" s="2"/>
      <c r="S12" s="2"/>
      <c r="T12" s="2"/>
    </row>
    <row r="13" spans="1:20">
      <c r="A13" s="3"/>
      <c r="B13" s="3"/>
      <c r="C13" s="4"/>
      <c r="D13" s="2"/>
      <c r="E13" s="4"/>
      <c r="F13" s="2"/>
      <c r="G13" s="2"/>
      <c r="H13" s="2"/>
      <c r="I13" s="2"/>
      <c r="J13" s="2"/>
      <c r="K13" s="2"/>
      <c r="L13" s="2"/>
      <c r="M13" s="2"/>
      <c r="N13" s="2"/>
      <c r="O13" s="5"/>
      <c r="P13" s="2"/>
      <c r="Q13" s="2"/>
      <c r="R13" s="2"/>
      <c r="S13" s="2"/>
      <c r="T13" s="2"/>
    </row>
    <row r="14" spans="1:20">
      <c r="A14" s="3"/>
      <c r="B14" s="3"/>
      <c r="C14" s="4"/>
      <c r="D14" s="2"/>
      <c r="E14" s="4"/>
      <c r="F14" s="2"/>
      <c r="G14" s="2"/>
      <c r="H14" s="2"/>
      <c r="I14" s="2"/>
      <c r="J14" s="2"/>
      <c r="K14" s="2"/>
      <c r="L14" s="2"/>
      <c r="M14" s="2"/>
      <c r="N14" s="2"/>
      <c r="O14" s="5"/>
      <c r="P14" s="2"/>
      <c r="Q14" s="2"/>
      <c r="R14" s="2"/>
      <c r="S14" s="2"/>
      <c r="T14" s="2"/>
    </row>
    <row r="15" spans="1:20">
      <c r="A15" s="3"/>
      <c r="B15" s="3"/>
      <c r="C15" s="4"/>
      <c r="D15" s="2"/>
      <c r="E15" s="4"/>
      <c r="F15" s="2"/>
      <c r="G15" s="2"/>
      <c r="H15" s="2"/>
      <c r="I15" s="2"/>
      <c r="J15" s="2"/>
      <c r="K15" s="2"/>
      <c r="L15" s="2"/>
      <c r="M15" s="2"/>
      <c r="N15" s="2"/>
      <c r="O15" s="5"/>
      <c r="P15" s="2"/>
      <c r="Q15" s="2"/>
      <c r="R15" s="2"/>
      <c r="S15" s="2"/>
      <c r="T15" s="2"/>
    </row>
    <row r="16" spans="1:20">
      <c r="A16" s="3"/>
      <c r="B16" s="3"/>
      <c r="C16" s="4"/>
      <c r="D16" s="2"/>
      <c r="E16" s="4"/>
      <c r="F16" s="2"/>
      <c r="G16" s="2"/>
      <c r="H16" s="2"/>
      <c r="I16" s="2"/>
      <c r="J16" s="2"/>
      <c r="K16" s="2"/>
      <c r="L16" s="2"/>
      <c r="M16" s="2"/>
      <c r="N16" s="2"/>
      <c r="O16" s="5"/>
      <c r="P16" s="2"/>
      <c r="Q16" s="2"/>
      <c r="R16" s="2"/>
      <c r="S16" s="2"/>
      <c r="T16" s="2"/>
    </row>
    <row r="17" spans="1:20">
      <c r="A17" s="3"/>
      <c r="B17" s="3"/>
      <c r="C17" s="4"/>
      <c r="D17" s="2"/>
      <c r="E17" s="4"/>
      <c r="F17" s="2"/>
      <c r="G17" s="2"/>
      <c r="H17" s="2"/>
      <c r="I17" s="2"/>
      <c r="J17" s="2"/>
      <c r="K17" s="2"/>
      <c r="L17" s="2"/>
      <c r="M17" s="2"/>
      <c r="N17" s="2"/>
      <c r="O17" s="5"/>
      <c r="P17" s="2"/>
      <c r="Q17" s="2"/>
      <c r="R17" s="2"/>
      <c r="S17" s="2"/>
      <c r="T17" s="2"/>
    </row>
    <row r="18" spans="1:20">
      <c r="A18" s="3"/>
      <c r="B18" s="3"/>
      <c r="C18" s="4"/>
      <c r="D18" s="2"/>
      <c r="E18" s="4"/>
      <c r="F18" s="2"/>
      <c r="G18" s="2"/>
      <c r="H18" s="2"/>
      <c r="I18" s="2"/>
      <c r="J18" s="2"/>
      <c r="K18" s="2"/>
      <c r="L18" s="2"/>
      <c r="M18" s="2"/>
      <c r="N18" s="2"/>
      <c r="O18" s="5"/>
      <c r="P18" s="2"/>
      <c r="Q18" s="2"/>
      <c r="R18" s="2"/>
      <c r="S18" s="2"/>
      <c r="T18" s="2"/>
    </row>
    <row r="19" spans="1:20">
      <c r="A19" s="3"/>
      <c r="B19" s="3"/>
      <c r="C19" s="4"/>
      <c r="D19" s="2"/>
      <c r="E19" s="4"/>
      <c r="F19" s="2"/>
      <c r="G19" s="2"/>
      <c r="H19" s="2"/>
      <c r="I19" s="2"/>
      <c r="J19" s="2"/>
      <c r="K19" s="2"/>
      <c r="L19" s="2"/>
      <c r="M19" s="2"/>
      <c r="N19" s="2"/>
      <c r="O19" s="5"/>
      <c r="P19" s="2"/>
      <c r="Q19" s="2"/>
      <c r="R19" s="2"/>
      <c r="S19" s="2"/>
      <c r="T19" s="2"/>
    </row>
    <row r="20" spans="1:20">
      <c r="A20" s="3"/>
      <c r="B20" s="3"/>
      <c r="C20" s="4"/>
      <c r="D20" s="2"/>
      <c r="E20" s="4"/>
      <c r="F20" s="2"/>
      <c r="G20" s="2"/>
      <c r="H20" s="2"/>
      <c r="I20" s="2"/>
      <c r="J20" s="2"/>
      <c r="K20" s="2"/>
      <c r="L20" s="2"/>
      <c r="M20" s="2"/>
      <c r="N20" s="2"/>
      <c r="O20" s="5"/>
      <c r="P20" s="2"/>
      <c r="Q20" s="2"/>
      <c r="R20" s="2"/>
      <c r="S20" s="2"/>
      <c r="T20" s="2"/>
    </row>
    <row r="21" spans="1:20">
      <c r="A21" s="3"/>
      <c r="B21" s="3"/>
      <c r="C21" s="4"/>
      <c r="D21" s="2"/>
      <c r="E21" s="4"/>
      <c r="F21" s="2"/>
      <c r="G21" s="2"/>
      <c r="H21" s="2"/>
      <c r="I21" s="2"/>
      <c r="J21" s="2"/>
      <c r="K21" s="2"/>
      <c r="L21" s="2"/>
      <c r="M21" s="2"/>
      <c r="N21" s="2"/>
      <c r="O21" s="5"/>
      <c r="P21" s="2"/>
      <c r="Q21" s="2"/>
      <c r="R21" s="2"/>
      <c r="S21" s="2"/>
      <c r="T21" s="2"/>
    </row>
    <row r="22" spans="1:20">
      <c r="A22" s="3"/>
      <c r="B22" s="3"/>
      <c r="C22" s="4"/>
      <c r="D22" s="2"/>
      <c r="E22" s="4"/>
      <c r="F22" s="2"/>
      <c r="G22" s="2"/>
      <c r="H22" s="2"/>
      <c r="I22" s="2"/>
      <c r="J22" s="2"/>
      <c r="K22" s="2"/>
      <c r="L22" s="2"/>
      <c r="M22" s="2"/>
      <c r="N22" s="2"/>
      <c r="O22" s="5"/>
      <c r="P22" s="2"/>
      <c r="Q22" s="2"/>
      <c r="R22" s="2"/>
      <c r="S22" s="2"/>
      <c r="T22" s="2"/>
    </row>
    <row r="23" spans="1:20">
      <c r="A23" s="3"/>
      <c r="B23" s="3"/>
      <c r="C23" s="4"/>
      <c r="D23" s="2"/>
      <c r="E23" s="4"/>
      <c r="F23" s="2"/>
      <c r="G23" s="2"/>
      <c r="H23" s="2"/>
      <c r="I23" s="2"/>
      <c r="J23" s="2"/>
      <c r="K23" s="2"/>
      <c r="L23" s="2"/>
      <c r="M23" s="2"/>
      <c r="N23" s="2"/>
      <c r="O23" s="5"/>
      <c r="P23" s="2"/>
      <c r="Q23" s="2"/>
      <c r="R23" s="2"/>
      <c r="S23" s="2"/>
      <c r="T23" s="2"/>
    </row>
    <row r="24" spans="1:20">
      <c r="A24" s="3"/>
      <c r="B24" s="3"/>
      <c r="C24" s="4"/>
      <c r="D24" s="2"/>
      <c r="E24" s="4"/>
      <c r="F24" s="2"/>
      <c r="G24" s="2"/>
      <c r="H24" s="2"/>
      <c r="I24" s="2"/>
      <c r="J24" s="2"/>
      <c r="K24" s="2"/>
      <c r="L24" s="2"/>
      <c r="M24" s="2"/>
      <c r="N24" s="2"/>
      <c r="O24" s="5"/>
      <c r="P24" s="2"/>
      <c r="Q24" s="2"/>
      <c r="R24" s="2"/>
      <c r="S24" s="2"/>
      <c r="T24" s="2"/>
    </row>
    <row r="25" spans="1:20">
      <c r="A25" s="3"/>
      <c r="B25" s="3"/>
      <c r="C25" s="4"/>
      <c r="D25" s="2"/>
      <c r="E25" s="4"/>
      <c r="F25" s="2"/>
      <c r="G25" s="2"/>
      <c r="H25" s="2"/>
      <c r="I25" s="2"/>
      <c r="J25" s="2"/>
      <c r="K25" s="2"/>
      <c r="L25" s="2"/>
      <c r="M25" s="2"/>
      <c r="N25" s="2"/>
      <c r="O25" s="5"/>
      <c r="P25" s="2"/>
      <c r="Q25" s="2"/>
      <c r="R25" s="2"/>
      <c r="S25" s="2"/>
      <c r="T25" s="2"/>
    </row>
    <row r="26" spans="1:20">
      <c r="A26" s="3"/>
      <c r="B26" s="3"/>
      <c r="C26" s="4"/>
      <c r="D26" s="2"/>
      <c r="E26" s="4"/>
      <c r="F26" s="2"/>
      <c r="G26" s="2"/>
      <c r="H26" s="2"/>
      <c r="I26" s="2"/>
      <c r="J26" s="2"/>
      <c r="K26" s="2"/>
      <c r="L26" s="2"/>
      <c r="M26" s="2"/>
      <c r="N26" s="2"/>
      <c r="O26" s="5"/>
      <c r="P26" s="2"/>
      <c r="Q26" s="2"/>
      <c r="R26" s="2"/>
      <c r="S26" s="2"/>
      <c r="T26" s="2"/>
    </row>
    <row r="27" spans="1:20">
      <c r="A27" s="3"/>
      <c r="B27" s="3"/>
      <c r="C27" s="4"/>
      <c r="D27" s="2"/>
      <c r="E27" s="4"/>
      <c r="F27" s="2"/>
      <c r="G27" s="2"/>
      <c r="H27" s="2"/>
      <c r="I27" s="2"/>
      <c r="J27" s="2"/>
      <c r="K27" s="2"/>
      <c r="L27" s="2"/>
      <c r="M27" s="2"/>
      <c r="N27" s="2"/>
      <c r="O27" s="5"/>
      <c r="P27" s="2"/>
      <c r="Q27" s="2"/>
      <c r="R27" s="2"/>
      <c r="S27" s="2"/>
      <c r="T27" s="2"/>
    </row>
    <row r="28" spans="1:20">
      <c r="A28" s="3"/>
      <c r="B28" s="3"/>
      <c r="C28" s="4"/>
      <c r="D28" s="2"/>
      <c r="E28" s="4"/>
      <c r="F28" s="2"/>
      <c r="G28" s="2"/>
      <c r="H28" s="2"/>
      <c r="I28" s="2"/>
      <c r="J28" s="2"/>
      <c r="K28" s="2"/>
      <c r="L28" s="2"/>
      <c r="M28" s="2"/>
      <c r="N28" s="2"/>
      <c r="O28" s="5"/>
      <c r="P28" s="2"/>
      <c r="Q28" s="2"/>
      <c r="R28" s="2"/>
      <c r="S28" s="2"/>
      <c r="T28" s="2"/>
    </row>
    <row r="29" spans="1:20">
      <c r="A29" s="3"/>
      <c r="B29" s="3"/>
      <c r="C29" s="4"/>
      <c r="D29" s="2"/>
      <c r="E29" s="4"/>
      <c r="F29" s="2"/>
      <c r="G29" s="2"/>
      <c r="H29" s="2"/>
      <c r="I29" s="2"/>
      <c r="J29" s="2"/>
      <c r="K29" s="2"/>
      <c r="L29" s="2"/>
      <c r="M29" s="2"/>
      <c r="N29" s="2"/>
      <c r="O29" s="5"/>
      <c r="P29" s="2"/>
      <c r="Q29" s="2"/>
      <c r="R29" s="2"/>
      <c r="S29" s="2"/>
      <c r="T29" s="2"/>
    </row>
    <row r="30" spans="1:20">
      <c r="A30" s="3"/>
      <c r="B30" s="3"/>
      <c r="C30" s="4"/>
      <c r="D30" s="2"/>
      <c r="E30" s="4"/>
      <c r="F30" s="2"/>
      <c r="G30" s="2"/>
      <c r="H30" s="2"/>
      <c r="I30" s="2"/>
      <c r="J30" s="2"/>
      <c r="K30" s="2"/>
      <c r="L30" s="2"/>
      <c r="M30" s="2"/>
      <c r="N30" s="2"/>
      <c r="O30" s="5"/>
      <c r="P30" s="2"/>
      <c r="Q30" s="2"/>
      <c r="R30" s="2"/>
      <c r="S30" s="2"/>
      <c r="T30" s="2"/>
    </row>
    <row r="31" spans="1:20">
      <c r="A31" s="3"/>
      <c r="B31" s="3"/>
      <c r="C31" s="4"/>
      <c r="D31" s="2"/>
      <c r="E31" s="4"/>
      <c r="F31" s="2"/>
      <c r="G31" s="2"/>
      <c r="H31" s="2"/>
      <c r="I31" s="2"/>
      <c r="J31" s="2"/>
      <c r="K31" s="2"/>
      <c r="L31" s="2"/>
      <c r="M31" s="2"/>
      <c r="N31" s="2"/>
      <c r="O31" s="5"/>
      <c r="P31" s="2"/>
      <c r="Q31" s="2"/>
      <c r="R31" s="2"/>
      <c r="S31" s="2"/>
      <c r="T31" s="2"/>
    </row>
    <row r="32" spans="1:20">
      <c r="A32" s="3"/>
      <c r="B32" s="3"/>
      <c r="C32" s="4"/>
      <c r="D32" s="2"/>
      <c r="E32" s="4"/>
      <c r="F32" s="2"/>
      <c r="G32" s="2"/>
      <c r="H32" s="2"/>
      <c r="I32" s="2"/>
      <c r="J32" s="2"/>
      <c r="K32" s="2"/>
      <c r="L32" s="2"/>
      <c r="M32" s="2"/>
      <c r="N32" s="2"/>
      <c r="O32" s="5"/>
      <c r="P32" s="2"/>
      <c r="Q32" s="2"/>
      <c r="R32" s="2"/>
      <c r="S32" s="2"/>
      <c r="T32" s="2"/>
    </row>
  </sheetData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dcterms:created xsi:type="dcterms:W3CDTF">2006-09-16T00:00:00Z</dcterms:created>
  <dcterms:modified xsi:type="dcterms:W3CDTF">2020-09-18T06:02:26Z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