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<sst xmlns="http://schemas.openxmlformats.org/spreadsheetml/2006/main" count="76" uniqueCount="72">
  <si>
    <t>2016级2018-2019学年综合测评结果</t>
  </si>
  <si>
    <t>学号</t>
  </si>
  <si>
    <t>姓名</t>
  </si>
  <si>
    <t>平均学分绩点</t>
  </si>
  <si>
    <t>排名</t>
  </si>
  <si>
    <t>学分加权平均分</t>
  </si>
  <si>
    <t>智育加分</t>
  </si>
  <si>
    <t>智育减分</t>
  </si>
  <si>
    <t>智育得分</t>
  </si>
  <si>
    <t>智育总分</t>
  </si>
  <si>
    <t>德育加分</t>
  </si>
  <si>
    <t>德育扣分</t>
  </si>
  <si>
    <t>德育得分</t>
  </si>
  <si>
    <t>德育总分</t>
  </si>
  <si>
    <t>文体加分</t>
  </si>
  <si>
    <t>文体扣分</t>
  </si>
  <si>
    <t>文体得分</t>
  </si>
  <si>
    <t>文体总分</t>
  </si>
  <si>
    <t>综合排名分数</t>
  </si>
  <si>
    <t>综合排名</t>
  </si>
  <si>
    <t>16187001</t>
  </si>
  <si>
    <t>许存帅</t>
  </si>
  <si>
    <t>16187004</t>
  </si>
  <si>
    <t>沈锦文</t>
  </si>
  <si>
    <t>16187005</t>
  </si>
  <si>
    <t>徐爽</t>
  </si>
  <si>
    <t>16187006</t>
  </si>
  <si>
    <t>付文露</t>
  </si>
  <si>
    <t>16187007</t>
  </si>
  <si>
    <t>常佳庚</t>
  </si>
  <si>
    <t>16187008</t>
  </si>
  <si>
    <t>盛紫慧</t>
  </si>
  <si>
    <t>16187009</t>
  </si>
  <si>
    <t>徐亦知</t>
  </si>
  <si>
    <t>16187010</t>
  </si>
  <si>
    <t>刘石</t>
  </si>
  <si>
    <t>16187011</t>
  </si>
  <si>
    <t>孙家靖</t>
  </si>
  <si>
    <t>16187012</t>
  </si>
  <si>
    <t>吴绮雯</t>
  </si>
  <si>
    <t>16187013</t>
  </si>
  <si>
    <t>姜玉新</t>
  </si>
  <si>
    <t>16187014</t>
  </si>
  <si>
    <t>王俊丽</t>
  </si>
  <si>
    <t>16187015</t>
  </si>
  <si>
    <t>王平</t>
  </si>
  <si>
    <t>16187017</t>
  </si>
  <si>
    <t>赵丹妮</t>
  </si>
  <si>
    <t>16187018</t>
  </si>
  <si>
    <t>蒋东飞</t>
  </si>
  <si>
    <t>16187020</t>
  </si>
  <si>
    <t>石斌</t>
  </si>
  <si>
    <t>16187021</t>
  </si>
  <si>
    <t>王思萌</t>
  </si>
  <si>
    <t>16187022</t>
  </si>
  <si>
    <t>王慧</t>
  </si>
  <si>
    <t>16187023</t>
  </si>
  <si>
    <t>乌越</t>
  </si>
  <si>
    <t>16187024</t>
  </si>
  <si>
    <t>张若也</t>
  </si>
  <si>
    <t>16187025</t>
  </si>
  <si>
    <t>刘炳材</t>
  </si>
  <si>
    <t>16187026</t>
  </si>
  <si>
    <t>袁淑芬</t>
  </si>
  <si>
    <t>16187027</t>
  </si>
  <si>
    <t>岳宁</t>
  </si>
  <si>
    <t>16187028</t>
  </si>
  <si>
    <t>江美林</t>
  </si>
  <si>
    <t>16187029</t>
  </si>
  <si>
    <t>温宁</t>
  </si>
  <si>
    <t>16187030</t>
  </si>
  <si>
    <t>陈威兆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</si>
</sst>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24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7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"/>
  <sheetViews>
    <sheetView tabSelected="1" workbookViewId="0">
      <pane ySplit="2" topLeftCell="A3" activePane="bottomLeft" state="frozen"/>
      <selection/>
      <selection pane="bottomLeft" activeCell="A1" sqref="A1:W1"/>
    </sheetView>
  </sheetViews>
  <sheetFormatPr defaultColWidth="9" defaultRowHeight="13.5"/>
  <cols>
    <col min="1" max="1" width="8.65833333333333" style="6" customWidth="1"/>
    <col min="2" max="2" width="7.65833333333333" style="6" customWidth="1"/>
    <col min="3" max="3" width="7.10833333333333" style="6" customWidth="1"/>
    <col min="4" max="4" width="4.65833333333333" style="6" customWidth="1"/>
    <col min="5" max="5" width="8.10833333333333" style="6" customWidth="1"/>
    <col min="6" max="6" width="5.10833333333333" style="6" customWidth="1"/>
    <col min="7" max="7" width="7.65833333333333" style="6" customWidth="1"/>
    <col min="8" max="8" width="5" style="6" customWidth="1"/>
    <col min="9" max="10" width="8.10833333333333" style="6" customWidth="1"/>
    <col min="11" max="11" width="5" style="6" customWidth="1"/>
    <col min="12" max="12" width="7.33333333333333" style="6" customWidth="1"/>
    <col min="13" max="13" width="5" style="7" customWidth="1"/>
    <col min="14" max="15" width="8.10833333333333" style="6" customWidth="1"/>
    <col min="16" max="16" width="4.89166666666667" style="6" customWidth="1"/>
    <col min="17" max="17" width="8.10833333333333" style="6" customWidth="1"/>
    <col min="18" max="18" width="4.65833333333333" style="7" customWidth="1"/>
    <col min="19" max="20" width="8.10833333333333" style="6" customWidth="1"/>
    <col min="21" max="21" width="4.78333333333333" style="6" customWidth="1"/>
    <col min="22" max="22" width="8.10833333333333" style="6" customWidth="1"/>
    <col min="23" max="23" width="5.65833333333333" style="6" customWidth="1"/>
    <col min="24" max="16384" width="9" style="6" customWidth="1"/>
  </cols>
  <sheetData>
    <row r="1" ht="27.75" customHeight="1" spans="1:2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27" spans="1:2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4</v>
      </c>
      <c r="G2" s="10" t="s">
        <v>6</v>
      </c>
      <c r="H2" s="11" t="s">
        <v>7</v>
      </c>
      <c r="I2" s="16" t="s">
        <v>8</v>
      </c>
      <c r="J2" s="16" t="s">
        <v>9</v>
      </c>
      <c r="K2" s="16" t="s">
        <v>4</v>
      </c>
      <c r="L2" s="16" t="s">
        <v>10</v>
      </c>
      <c r="M2" s="17" t="s">
        <v>11</v>
      </c>
      <c r="N2" s="16" t="s">
        <v>12</v>
      </c>
      <c r="O2" s="16" t="s">
        <v>13</v>
      </c>
      <c r="P2" s="10" t="s">
        <v>4</v>
      </c>
      <c r="Q2" s="10" t="s">
        <v>14</v>
      </c>
      <c r="R2" s="11" t="s">
        <v>15</v>
      </c>
      <c r="S2" s="10" t="s">
        <v>16</v>
      </c>
      <c r="T2" s="10" t="s">
        <v>17</v>
      </c>
      <c r="U2" s="10" t="s">
        <v>4</v>
      </c>
      <c r="V2" s="11" t="s">
        <v>18</v>
      </c>
      <c r="W2" s="11" t="s">
        <v>19</v>
      </c>
    </row>
    <row r="3" spans="1:23">
      <c r="A3" s="19" t="s">
        <v>20</v>
      </c>
      <c r="B3" s="20" t="s">
        <v>21</v>
      </c>
      <c r="C3" s="14">
        <v>3.31</v>
      </c>
      <c r="D3" s="14">
        <v>14</v>
      </c>
      <c r="E3" s="14">
        <v>87.54</v>
      </c>
      <c r="F3" s="14">
        <v>15</v>
      </c>
      <c r="G3" s="15"/>
      <c r="H3" s="15"/>
      <c r="I3" s="12">
        <f t="shared" ref="I3:I15" si="0">E3+G3-H3</f>
        <v>87.54</v>
      </c>
      <c r="J3" s="15">
        <f t="shared" ref="J3:J15" si="1">I3*0.7</f>
        <v>61.278</v>
      </c>
      <c r="K3" s="15">
        <f t="shared" ref="K3:K15" si="2">RANK(J3,$J$3:$J$28,0)</f>
        <v>17</v>
      </c>
      <c r="L3" s="15">
        <v>0</v>
      </c>
      <c r="M3" s="18">
        <v>3.5</v>
      </c>
      <c r="N3" s="15">
        <f t="shared" ref="N3:N28" si="3">60+L3-M3</f>
        <v>56.5</v>
      </c>
      <c r="O3" s="15">
        <f t="shared" ref="O3:O15" si="4">N3*0.2</f>
        <v>11.3</v>
      </c>
      <c r="P3" s="15">
        <f>RANK(O3,$O$3:$O$28,0)</f>
        <v>23</v>
      </c>
      <c r="Q3" s="15">
        <v>4</v>
      </c>
      <c r="R3" s="18"/>
      <c r="S3" s="15">
        <f t="shared" ref="S3:S15" si="5">50+Q3-R3</f>
        <v>54</v>
      </c>
      <c r="T3" s="15">
        <f t="shared" ref="T3:T15" si="6">S3*0.1</f>
        <v>5.4</v>
      </c>
      <c r="U3" s="15">
        <f t="shared" ref="U3:U15" si="7">RANK(T3,$T$3:$T$28,0)</f>
        <v>6</v>
      </c>
      <c r="V3" s="15">
        <f t="shared" ref="V3:V15" si="8">J3+O3+T3</f>
        <v>77.978</v>
      </c>
      <c r="W3" s="15">
        <f t="shared" ref="W3:W15" si="9">RANK(V3,$V$3:$V$28,0)</f>
        <v>18</v>
      </c>
    </row>
    <row r="4" spans="1:23">
      <c r="A4" s="19" t="s">
        <v>22</v>
      </c>
      <c r="B4" s="20" t="s">
        <v>23</v>
      </c>
      <c r="C4" s="14">
        <v>3.38</v>
      </c>
      <c r="D4" s="14">
        <v>10</v>
      </c>
      <c r="E4" s="14">
        <v>88.49</v>
      </c>
      <c r="F4" s="14">
        <v>12</v>
      </c>
      <c r="G4" s="15">
        <v>8</v>
      </c>
      <c r="H4" s="15"/>
      <c r="I4" s="12">
        <f t="shared" si="0"/>
        <v>96.49</v>
      </c>
      <c r="J4" s="15">
        <f t="shared" si="1"/>
        <v>67.543</v>
      </c>
      <c r="K4" s="15">
        <f t="shared" si="2"/>
        <v>4</v>
      </c>
      <c r="L4" s="15">
        <v>6.5</v>
      </c>
      <c r="M4" s="18">
        <v>1.5</v>
      </c>
      <c r="N4" s="15">
        <f t="shared" si="3"/>
        <v>65</v>
      </c>
      <c r="O4" s="15">
        <f t="shared" si="4"/>
        <v>13</v>
      </c>
      <c r="P4" s="15">
        <f>RANK(O4,$O$3:$O$28,0)</f>
        <v>7</v>
      </c>
      <c r="Q4" s="15">
        <v>3</v>
      </c>
      <c r="R4" s="18"/>
      <c r="S4" s="15">
        <f t="shared" si="5"/>
        <v>53</v>
      </c>
      <c r="T4" s="15">
        <f t="shared" si="6"/>
        <v>5.3</v>
      </c>
      <c r="U4" s="15">
        <f t="shared" si="7"/>
        <v>10</v>
      </c>
      <c r="V4" s="15">
        <f t="shared" si="8"/>
        <v>85.843</v>
      </c>
      <c r="W4" s="15">
        <f t="shared" si="9"/>
        <v>5</v>
      </c>
    </row>
    <row r="5" spans="1:23">
      <c r="A5" s="19" t="s">
        <v>24</v>
      </c>
      <c r="B5" s="20" t="s">
        <v>25</v>
      </c>
      <c r="C5" s="14">
        <v>3.07</v>
      </c>
      <c r="D5" s="14">
        <v>18</v>
      </c>
      <c r="E5" s="14">
        <v>85.44</v>
      </c>
      <c r="F5" s="14">
        <v>18</v>
      </c>
      <c r="G5" s="15"/>
      <c r="H5" s="15"/>
      <c r="I5" s="12">
        <f t="shared" si="0"/>
        <v>85.44</v>
      </c>
      <c r="J5" s="15">
        <f t="shared" si="1"/>
        <v>59.808</v>
      </c>
      <c r="K5" s="15">
        <f t="shared" si="2"/>
        <v>20</v>
      </c>
      <c r="L5" s="15">
        <v>0</v>
      </c>
      <c r="M5" s="18"/>
      <c r="N5" s="15">
        <f t="shared" si="3"/>
        <v>60</v>
      </c>
      <c r="O5" s="15">
        <f t="shared" si="4"/>
        <v>12</v>
      </c>
      <c r="P5" s="15">
        <f>RANK(O5,$O$3:$O$28,0)</f>
        <v>14</v>
      </c>
      <c r="Q5" s="15">
        <v>1</v>
      </c>
      <c r="R5" s="18"/>
      <c r="S5" s="15">
        <f t="shared" si="5"/>
        <v>51</v>
      </c>
      <c r="T5" s="15">
        <f t="shared" si="6"/>
        <v>5.1</v>
      </c>
      <c r="U5" s="15">
        <f t="shared" si="7"/>
        <v>22</v>
      </c>
      <c r="V5" s="15">
        <f t="shared" si="8"/>
        <v>76.908</v>
      </c>
      <c r="W5" s="15">
        <f t="shared" si="9"/>
        <v>19</v>
      </c>
    </row>
    <row r="6" spans="1:23">
      <c r="A6" s="19" t="s">
        <v>26</v>
      </c>
      <c r="B6" s="20" t="s">
        <v>27</v>
      </c>
      <c r="C6" s="14">
        <v>3.44</v>
      </c>
      <c r="D6" s="14">
        <v>8</v>
      </c>
      <c r="E6" s="14">
        <v>89.9</v>
      </c>
      <c r="F6" s="14">
        <v>9</v>
      </c>
      <c r="G6" s="15"/>
      <c r="H6" s="15"/>
      <c r="I6" s="12">
        <f t="shared" si="0"/>
        <v>89.9</v>
      </c>
      <c r="J6" s="15">
        <f t="shared" si="1"/>
        <v>62.93</v>
      </c>
      <c r="K6" s="15">
        <f t="shared" si="2"/>
        <v>13</v>
      </c>
      <c r="L6" s="15">
        <v>1</v>
      </c>
      <c r="M6" s="18">
        <v>1</v>
      </c>
      <c r="N6" s="15">
        <f t="shared" si="3"/>
        <v>60</v>
      </c>
      <c r="O6" s="15">
        <f t="shared" si="4"/>
        <v>12</v>
      </c>
      <c r="P6" s="15">
        <f>RANK(O6,$O$3:$O$28,0)</f>
        <v>14</v>
      </c>
      <c r="Q6" s="15">
        <v>2</v>
      </c>
      <c r="R6" s="18"/>
      <c r="S6" s="15">
        <f t="shared" si="5"/>
        <v>52</v>
      </c>
      <c r="T6" s="15">
        <f t="shared" si="6"/>
        <v>5.2</v>
      </c>
      <c r="U6" s="15">
        <f t="shared" si="7"/>
        <v>15</v>
      </c>
      <c r="V6" s="15">
        <f t="shared" si="8"/>
        <v>80.13</v>
      </c>
      <c r="W6" s="15">
        <f t="shared" si="9"/>
        <v>15</v>
      </c>
    </row>
    <row r="7" spans="1:23">
      <c r="A7" s="19" t="s">
        <v>28</v>
      </c>
      <c r="B7" s="20" t="s">
        <v>29</v>
      </c>
      <c r="C7" s="14">
        <v>2.58</v>
      </c>
      <c r="D7" s="14">
        <v>25</v>
      </c>
      <c r="E7" s="14">
        <v>79.86</v>
      </c>
      <c r="F7" s="14">
        <v>25</v>
      </c>
      <c r="G7" s="15"/>
      <c r="H7" s="15"/>
      <c r="I7" s="12">
        <f t="shared" si="0"/>
        <v>79.86</v>
      </c>
      <c r="J7" s="15">
        <f t="shared" si="1"/>
        <v>55.902</v>
      </c>
      <c r="K7" s="15">
        <f t="shared" si="2"/>
        <v>25</v>
      </c>
      <c r="L7" s="15">
        <v>1</v>
      </c>
      <c r="M7" s="18"/>
      <c r="N7" s="15">
        <f t="shared" si="3"/>
        <v>61</v>
      </c>
      <c r="O7" s="15">
        <f t="shared" si="4"/>
        <v>12.2</v>
      </c>
      <c r="P7" s="15">
        <f>RANK(O7,$O$3:$O$28,0)</f>
        <v>10</v>
      </c>
      <c r="Q7" s="15">
        <v>4</v>
      </c>
      <c r="R7" s="18"/>
      <c r="S7" s="15">
        <f t="shared" si="5"/>
        <v>54</v>
      </c>
      <c r="T7" s="15">
        <f t="shared" si="6"/>
        <v>5.4</v>
      </c>
      <c r="U7" s="15">
        <f t="shared" si="7"/>
        <v>6</v>
      </c>
      <c r="V7" s="15">
        <f t="shared" si="8"/>
        <v>73.502</v>
      </c>
      <c r="W7" s="15">
        <f t="shared" si="9"/>
        <v>25</v>
      </c>
    </row>
    <row r="8" spans="1:23">
      <c r="A8" s="19" t="s">
        <v>30</v>
      </c>
      <c r="B8" s="20" t="s">
        <v>31</v>
      </c>
      <c r="C8" s="14">
        <v>3.82</v>
      </c>
      <c r="D8" s="14">
        <v>2</v>
      </c>
      <c r="E8" s="14">
        <v>93.05</v>
      </c>
      <c r="F8" s="14">
        <v>2</v>
      </c>
      <c r="G8" s="15"/>
      <c r="H8" s="15"/>
      <c r="I8" s="12">
        <f t="shared" si="0"/>
        <v>93.05</v>
      </c>
      <c r="J8" s="15">
        <f t="shared" si="1"/>
        <v>65.135</v>
      </c>
      <c r="K8" s="15">
        <f t="shared" si="2"/>
        <v>6</v>
      </c>
      <c r="L8" s="15">
        <v>1</v>
      </c>
      <c r="M8" s="18"/>
      <c r="N8" s="15">
        <f t="shared" si="3"/>
        <v>61</v>
      </c>
      <c r="O8" s="15">
        <f t="shared" si="4"/>
        <v>12.2</v>
      </c>
      <c r="P8" s="15">
        <f>RANK(O8,$O$3:$O$28,0)</f>
        <v>10</v>
      </c>
      <c r="Q8" s="15">
        <v>6</v>
      </c>
      <c r="R8" s="18"/>
      <c r="S8" s="15">
        <f t="shared" si="5"/>
        <v>56</v>
      </c>
      <c r="T8" s="15">
        <f t="shared" si="6"/>
        <v>5.6</v>
      </c>
      <c r="U8" s="15">
        <f t="shared" si="7"/>
        <v>4</v>
      </c>
      <c r="V8" s="15">
        <f t="shared" si="8"/>
        <v>82.935</v>
      </c>
      <c r="W8" s="15">
        <f t="shared" si="9"/>
        <v>8</v>
      </c>
    </row>
    <row r="9" spans="1:23">
      <c r="A9" s="19" t="s">
        <v>32</v>
      </c>
      <c r="B9" s="20" t="s">
        <v>33</v>
      </c>
      <c r="C9" s="14">
        <v>3.82</v>
      </c>
      <c r="D9" s="14">
        <v>2</v>
      </c>
      <c r="E9" s="14">
        <v>93.9</v>
      </c>
      <c r="F9" s="14">
        <v>1</v>
      </c>
      <c r="G9" s="15">
        <v>10</v>
      </c>
      <c r="H9" s="15"/>
      <c r="I9" s="12">
        <f t="shared" si="0"/>
        <v>103.9</v>
      </c>
      <c r="J9" s="15">
        <f t="shared" si="1"/>
        <v>72.73</v>
      </c>
      <c r="K9" s="15">
        <f t="shared" si="2"/>
        <v>1</v>
      </c>
      <c r="L9" s="15">
        <v>5</v>
      </c>
      <c r="M9" s="18"/>
      <c r="N9" s="15">
        <f t="shared" si="3"/>
        <v>65</v>
      </c>
      <c r="O9" s="15">
        <f t="shared" si="4"/>
        <v>13</v>
      </c>
      <c r="P9" s="15">
        <f>RANK(O9,$O$3:$O$28,0)</f>
        <v>7</v>
      </c>
      <c r="Q9" s="15">
        <v>14</v>
      </c>
      <c r="R9" s="18"/>
      <c r="S9" s="15">
        <f t="shared" si="5"/>
        <v>64</v>
      </c>
      <c r="T9" s="15">
        <f t="shared" si="6"/>
        <v>6.4</v>
      </c>
      <c r="U9" s="15">
        <f t="shared" si="7"/>
        <v>1</v>
      </c>
      <c r="V9" s="15">
        <f t="shared" si="8"/>
        <v>92.13</v>
      </c>
      <c r="W9" s="15">
        <f t="shared" si="9"/>
        <v>2</v>
      </c>
    </row>
    <row r="10" spans="1:23">
      <c r="A10" s="19" t="s">
        <v>34</v>
      </c>
      <c r="B10" s="20" t="s">
        <v>35</v>
      </c>
      <c r="C10" s="14">
        <v>3.21</v>
      </c>
      <c r="D10" s="14">
        <v>16</v>
      </c>
      <c r="E10" s="14">
        <v>87.28</v>
      </c>
      <c r="F10" s="14">
        <v>16</v>
      </c>
      <c r="G10" s="15"/>
      <c r="H10" s="15"/>
      <c r="I10" s="12">
        <f t="shared" si="0"/>
        <v>87.28</v>
      </c>
      <c r="J10" s="15">
        <f t="shared" si="1"/>
        <v>61.096</v>
      </c>
      <c r="K10" s="15">
        <f t="shared" si="2"/>
        <v>18</v>
      </c>
      <c r="L10" s="15">
        <v>11</v>
      </c>
      <c r="M10" s="18">
        <v>1</v>
      </c>
      <c r="N10" s="15">
        <f t="shared" si="3"/>
        <v>70</v>
      </c>
      <c r="O10" s="15">
        <f t="shared" si="4"/>
        <v>14</v>
      </c>
      <c r="P10" s="15">
        <f>RANK(O10,$O$3:$O$28,0)</f>
        <v>4</v>
      </c>
      <c r="Q10" s="15">
        <v>7</v>
      </c>
      <c r="R10" s="18"/>
      <c r="S10" s="15">
        <f t="shared" si="5"/>
        <v>57</v>
      </c>
      <c r="T10" s="15">
        <f t="shared" si="6"/>
        <v>5.7</v>
      </c>
      <c r="U10" s="15">
        <f t="shared" si="7"/>
        <v>3</v>
      </c>
      <c r="V10" s="15">
        <f t="shared" si="8"/>
        <v>80.796</v>
      </c>
      <c r="W10" s="15">
        <f t="shared" si="9"/>
        <v>11</v>
      </c>
    </row>
    <row r="11" spans="1:23">
      <c r="A11" s="19" t="s">
        <v>36</v>
      </c>
      <c r="B11" s="20" t="s">
        <v>37</v>
      </c>
      <c r="C11" s="14">
        <v>3.44</v>
      </c>
      <c r="D11" s="14">
        <v>8</v>
      </c>
      <c r="E11" s="14">
        <v>90.33</v>
      </c>
      <c r="F11" s="14">
        <v>7</v>
      </c>
      <c r="G11" s="15"/>
      <c r="H11" s="15"/>
      <c r="I11" s="12">
        <f t="shared" si="0"/>
        <v>90.33</v>
      </c>
      <c r="J11" s="15">
        <f t="shared" si="1"/>
        <v>63.231</v>
      </c>
      <c r="K11" s="15">
        <f t="shared" si="2"/>
        <v>11</v>
      </c>
      <c r="L11" s="15">
        <v>28</v>
      </c>
      <c r="M11" s="18"/>
      <c r="N11" s="15">
        <f t="shared" si="3"/>
        <v>88</v>
      </c>
      <c r="O11" s="15">
        <f t="shared" si="4"/>
        <v>17.6</v>
      </c>
      <c r="P11" s="15">
        <f>RANK(O11,$O$3:$O$28,0)</f>
        <v>2</v>
      </c>
      <c r="Q11" s="15">
        <v>6</v>
      </c>
      <c r="R11" s="18"/>
      <c r="S11" s="15">
        <f t="shared" si="5"/>
        <v>56</v>
      </c>
      <c r="T11" s="15">
        <f t="shared" si="6"/>
        <v>5.6</v>
      </c>
      <c r="U11" s="15">
        <f t="shared" si="7"/>
        <v>4</v>
      </c>
      <c r="V11" s="15">
        <f t="shared" si="8"/>
        <v>86.431</v>
      </c>
      <c r="W11" s="15">
        <f t="shared" si="9"/>
        <v>3</v>
      </c>
    </row>
    <row r="12" spans="1:23">
      <c r="A12" s="19" t="s">
        <v>38</v>
      </c>
      <c r="B12" s="20" t="s">
        <v>39</v>
      </c>
      <c r="C12" s="14">
        <v>2.82</v>
      </c>
      <c r="D12" s="14">
        <v>23</v>
      </c>
      <c r="E12" s="14">
        <v>83.56</v>
      </c>
      <c r="F12" s="14">
        <v>23</v>
      </c>
      <c r="G12" s="15"/>
      <c r="H12" s="15"/>
      <c r="I12" s="12">
        <f t="shared" si="0"/>
        <v>83.56</v>
      </c>
      <c r="J12" s="15">
        <f t="shared" si="1"/>
        <v>58.492</v>
      </c>
      <c r="K12" s="15">
        <f t="shared" si="2"/>
        <v>23</v>
      </c>
      <c r="L12" s="15">
        <v>0.5</v>
      </c>
      <c r="M12" s="18">
        <v>1.5</v>
      </c>
      <c r="N12" s="15">
        <f t="shared" si="3"/>
        <v>59</v>
      </c>
      <c r="O12" s="15">
        <f t="shared" si="4"/>
        <v>11.8</v>
      </c>
      <c r="P12" s="15">
        <f>RANK(O12,$O$3:$O$28,0)</f>
        <v>20</v>
      </c>
      <c r="Q12" s="15">
        <v>0</v>
      </c>
      <c r="R12" s="18"/>
      <c r="S12" s="15">
        <f t="shared" si="5"/>
        <v>50</v>
      </c>
      <c r="T12" s="15">
        <f t="shared" si="6"/>
        <v>5</v>
      </c>
      <c r="U12" s="15">
        <f t="shared" si="7"/>
        <v>24</v>
      </c>
      <c r="V12" s="15">
        <f t="shared" si="8"/>
        <v>75.292</v>
      </c>
      <c r="W12" s="15">
        <f t="shared" si="9"/>
        <v>23</v>
      </c>
    </row>
    <row r="13" spans="1:23">
      <c r="A13" s="19" t="s">
        <v>40</v>
      </c>
      <c r="B13" s="20" t="s">
        <v>41</v>
      </c>
      <c r="C13" s="14">
        <v>3.38</v>
      </c>
      <c r="D13" s="14">
        <v>10</v>
      </c>
      <c r="E13" s="14">
        <v>90.05</v>
      </c>
      <c r="F13" s="14">
        <v>8</v>
      </c>
      <c r="G13" s="15"/>
      <c r="H13" s="15"/>
      <c r="I13" s="12">
        <f t="shared" si="0"/>
        <v>90.05</v>
      </c>
      <c r="J13" s="15">
        <f t="shared" si="1"/>
        <v>63.035</v>
      </c>
      <c r="K13" s="15">
        <f t="shared" si="2"/>
        <v>12</v>
      </c>
      <c r="L13" s="15">
        <v>0.5</v>
      </c>
      <c r="M13" s="18">
        <v>1</v>
      </c>
      <c r="N13" s="15">
        <f t="shared" si="3"/>
        <v>59.5</v>
      </c>
      <c r="O13" s="15">
        <f t="shared" si="4"/>
        <v>11.9</v>
      </c>
      <c r="P13" s="15">
        <f>RANK(O13,$O$3:$O$28,0)</f>
        <v>18</v>
      </c>
      <c r="Q13" s="15">
        <v>3</v>
      </c>
      <c r="R13" s="18"/>
      <c r="S13" s="15">
        <f t="shared" si="5"/>
        <v>53</v>
      </c>
      <c r="T13" s="15">
        <f t="shared" si="6"/>
        <v>5.3</v>
      </c>
      <c r="U13" s="15">
        <f t="shared" si="7"/>
        <v>10</v>
      </c>
      <c r="V13" s="15">
        <f t="shared" si="8"/>
        <v>80.235</v>
      </c>
      <c r="W13" s="15">
        <f t="shared" si="9"/>
        <v>14</v>
      </c>
    </row>
    <row r="14" spans="1:23">
      <c r="A14" s="19" t="s">
        <v>42</v>
      </c>
      <c r="B14" s="20" t="s">
        <v>43</v>
      </c>
      <c r="C14" s="14">
        <v>3.51</v>
      </c>
      <c r="D14" s="14">
        <v>7</v>
      </c>
      <c r="E14" s="14">
        <v>89.79</v>
      </c>
      <c r="F14" s="14">
        <v>10</v>
      </c>
      <c r="G14" s="15"/>
      <c r="H14" s="15"/>
      <c r="I14" s="12">
        <f t="shared" si="0"/>
        <v>89.79</v>
      </c>
      <c r="J14" s="15">
        <f t="shared" si="1"/>
        <v>62.853</v>
      </c>
      <c r="K14" s="15">
        <f t="shared" si="2"/>
        <v>14</v>
      </c>
      <c r="L14" s="15">
        <v>3.5</v>
      </c>
      <c r="M14" s="18">
        <v>2.5</v>
      </c>
      <c r="N14" s="15">
        <f t="shared" si="3"/>
        <v>61</v>
      </c>
      <c r="O14" s="15">
        <f t="shared" si="4"/>
        <v>12.2</v>
      </c>
      <c r="P14" s="15">
        <f>RANK(O14,$O$3:$O$28,0)</f>
        <v>10</v>
      </c>
      <c r="Q14" s="15">
        <v>2</v>
      </c>
      <c r="R14" s="18"/>
      <c r="S14" s="15">
        <f t="shared" si="5"/>
        <v>52</v>
      </c>
      <c r="T14" s="15">
        <f t="shared" si="6"/>
        <v>5.2</v>
      </c>
      <c r="U14" s="15">
        <f t="shared" si="7"/>
        <v>15</v>
      </c>
      <c r="V14" s="15">
        <f t="shared" si="8"/>
        <v>80.253</v>
      </c>
      <c r="W14" s="15">
        <f t="shared" si="9"/>
        <v>13</v>
      </c>
    </row>
    <row r="15" spans="1:23">
      <c r="A15" s="19" t="s">
        <v>44</v>
      </c>
      <c r="B15" s="20" t="s">
        <v>45</v>
      </c>
      <c r="C15" s="14">
        <v>3.33</v>
      </c>
      <c r="D15" s="14">
        <v>13</v>
      </c>
      <c r="E15" s="14">
        <v>87.68</v>
      </c>
      <c r="F15" s="14">
        <v>14</v>
      </c>
      <c r="G15" s="15"/>
      <c r="H15" s="15"/>
      <c r="I15" s="12">
        <f t="shared" si="0"/>
        <v>87.68</v>
      </c>
      <c r="J15" s="15">
        <f t="shared" si="1"/>
        <v>61.376</v>
      </c>
      <c r="K15" s="15">
        <f t="shared" si="2"/>
        <v>16</v>
      </c>
      <c r="L15" s="15">
        <v>0</v>
      </c>
      <c r="M15" s="18"/>
      <c r="N15" s="15">
        <f t="shared" si="3"/>
        <v>60</v>
      </c>
      <c r="O15" s="15">
        <f t="shared" si="4"/>
        <v>12</v>
      </c>
      <c r="P15" s="15">
        <f>RANK(O15,$O$3:$O$28,0)</f>
        <v>14</v>
      </c>
      <c r="Q15" s="15">
        <v>0</v>
      </c>
      <c r="R15" s="18"/>
      <c r="S15" s="15">
        <f t="shared" si="5"/>
        <v>50</v>
      </c>
      <c r="T15" s="15">
        <f t="shared" si="6"/>
        <v>5</v>
      </c>
      <c r="U15" s="15">
        <f t="shared" si="7"/>
        <v>24</v>
      </c>
      <c r="V15" s="15">
        <f t="shared" si="8"/>
        <v>78.376</v>
      </c>
      <c r="W15" s="15">
        <f t="shared" si="9"/>
        <v>17</v>
      </c>
    </row>
    <row r="16" spans="1:23">
      <c r="A16" s="19" t="s">
        <v>46</v>
      </c>
      <c r="B16" s="20" t="s">
        <v>47</v>
      </c>
      <c r="C16" s="14">
        <v>2.98</v>
      </c>
      <c r="D16" s="14">
        <v>19</v>
      </c>
      <c r="E16" s="14">
        <v>84.26</v>
      </c>
      <c r="F16" s="14">
        <v>19</v>
      </c>
      <c r="G16" s="15"/>
      <c r="H16" s="15"/>
      <c r="I16" s="12">
        <f t="shared" ref="I16:I28" si="10">E16+G16-H16</f>
        <v>84.26</v>
      </c>
      <c r="J16" s="15">
        <f t="shared" ref="J16:J28" si="11">I16*0.7</f>
        <v>58.982</v>
      </c>
      <c r="K16" s="15">
        <f t="shared" ref="K16:K28" si="12">RANK(J16,$J$3:$J$28,0)</f>
        <v>21</v>
      </c>
      <c r="L16" s="15">
        <v>4</v>
      </c>
      <c r="M16" s="18">
        <v>3</v>
      </c>
      <c r="N16" s="15">
        <f t="shared" si="3"/>
        <v>61</v>
      </c>
      <c r="O16" s="15">
        <f t="shared" ref="O16:O28" si="13">N16*0.2</f>
        <v>12.2</v>
      </c>
      <c r="P16" s="15">
        <f t="shared" ref="P16:P28" si="14">RANK(O16,$O$3:$O$28,0)</f>
        <v>10</v>
      </c>
      <c r="Q16" s="15">
        <v>2</v>
      </c>
      <c r="R16" s="18"/>
      <c r="S16" s="15">
        <f t="shared" ref="S16:S28" si="15">50+Q16-R16</f>
        <v>52</v>
      </c>
      <c r="T16" s="15">
        <f t="shared" ref="T16:T28" si="16">S16*0.1</f>
        <v>5.2</v>
      </c>
      <c r="U16" s="15">
        <f t="shared" ref="U16:U28" si="17">RANK(T16,$T$3:$T$28,0)</f>
        <v>15</v>
      </c>
      <c r="V16" s="15">
        <f t="shared" ref="V16:V28" si="18">J16+O16+T16</f>
        <v>76.382</v>
      </c>
      <c r="W16" s="15">
        <f t="shared" ref="W16:W28" si="19">RANK(V16,$V$3:$V$28,0)</f>
        <v>22</v>
      </c>
    </row>
    <row r="17" spans="1:23">
      <c r="A17" s="19" t="s">
        <v>48</v>
      </c>
      <c r="B17" s="20" t="s">
        <v>49</v>
      </c>
      <c r="C17" s="14">
        <v>2.82</v>
      </c>
      <c r="D17" s="14">
        <v>23</v>
      </c>
      <c r="E17" s="14">
        <v>82.85</v>
      </c>
      <c r="F17" s="14">
        <v>24</v>
      </c>
      <c r="G17" s="15"/>
      <c r="H17" s="15"/>
      <c r="I17" s="12">
        <f t="shared" si="10"/>
        <v>82.85</v>
      </c>
      <c r="J17" s="15">
        <f t="shared" si="11"/>
        <v>57.995</v>
      </c>
      <c r="K17" s="15">
        <f t="shared" si="12"/>
        <v>24</v>
      </c>
      <c r="L17" s="15">
        <v>19</v>
      </c>
      <c r="M17" s="18">
        <v>0.5</v>
      </c>
      <c r="N17" s="15">
        <f t="shared" si="3"/>
        <v>78.5</v>
      </c>
      <c r="O17" s="15">
        <f t="shared" si="13"/>
        <v>15.7</v>
      </c>
      <c r="P17" s="15">
        <f t="shared" si="14"/>
        <v>3</v>
      </c>
      <c r="Q17" s="15">
        <v>3</v>
      </c>
      <c r="R17" s="18"/>
      <c r="S17" s="15">
        <f t="shared" si="15"/>
        <v>53</v>
      </c>
      <c r="T17" s="15">
        <f t="shared" si="16"/>
        <v>5.3</v>
      </c>
      <c r="U17" s="15">
        <f t="shared" si="17"/>
        <v>10</v>
      </c>
      <c r="V17" s="15">
        <f t="shared" si="18"/>
        <v>78.995</v>
      </c>
      <c r="W17" s="15">
        <f t="shared" si="19"/>
        <v>16</v>
      </c>
    </row>
    <row r="18" spans="1:23">
      <c r="A18" s="19" t="s">
        <v>50</v>
      </c>
      <c r="B18" s="20" t="s">
        <v>51</v>
      </c>
      <c r="C18" s="14">
        <v>2.9</v>
      </c>
      <c r="D18" s="14">
        <v>21</v>
      </c>
      <c r="E18" s="14">
        <v>84.03</v>
      </c>
      <c r="F18" s="14">
        <v>21</v>
      </c>
      <c r="G18" s="15">
        <v>8</v>
      </c>
      <c r="H18" s="15"/>
      <c r="I18" s="12">
        <f t="shared" si="10"/>
        <v>92.03</v>
      </c>
      <c r="J18" s="15">
        <f t="shared" si="11"/>
        <v>64.421</v>
      </c>
      <c r="K18" s="15">
        <f t="shared" si="12"/>
        <v>8</v>
      </c>
      <c r="L18" s="15">
        <v>12</v>
      </c>
      <c r="M18" s="18">
        <v>2.5</v>
      </c>
      <c r="N18" s="15">
        <f t="shared" si="3"/>
        <v>69.5</v>
      </c>
      <c r="O18" s="15">
        <f t="shared" si="13"/>
        <v>13.9</v>
      </c>
      <c r="P18" s="15">
        <f t="shared" si="14"/>
        <v>5</v>
      </c>
      <c r="Q18" s="15">
        <v>3</v>
      </c>
      <c r="R18" s="18"/>
      <c r="S18" s="15">
        <f t="shared" si="15"/>
        <v>53</v>
      </c>
      <c r="T18" s="15">
        <f t="shared" si="16"/>
        <v>5.3</v>
      </c>
      <c r="U18" s="15">
        <f t="shared" si="17"/>
        <v>10</v>
      </c>
      <c r="V18" s="15">
        <f t="shared" si="18"/>
        <v>83.621</v>
      </c>
      <c r="W18" s="15">
        <f t="shared" si="19"/>
        <v>6</v>
      </c>
    </row>
    <row r="19" spans="1:23">
      <c r="A19" s="19" t="s">
        <v>52</v>
      </c>
      <c r="B19" s="20" t="s">
        <v>53</v>
      </c>
      <c r="C19" s="14">
        <v>3.38</v>
      </c>
      <c r="D19" s="14">
        <v>10</v>
      </c>
      <c r="E19" s="14">
        <v>88.69</v>
      </c>
      <c r="F19" s="14">
        <v>11</v>
      </c>
      <c r="G19" s="15"/>
      <c r="H19" s="15"/>
      <c r="I19" s="12">
        <f t="shared" si="10"/>
        <v>88.69</v>
      </c>
      <c r="J19" s="15">
        <f t="shared" si="11"/>
        <v>62.083</v>
      </c>
      <c r="K19" s="15">
        <f t="shared" si="12"/>
        <v>15</v>
      </c>
      <c r="L19" s="15">
        <v>0</v>
      </c>
      <c r="M19" s="18">
        <v>11.5</v>
      </c>
      <c r="N19" s="15">
        <f t="shared" si="3"/>
        <v>48.5</v>
      </c>
      <c r="O19" s="15">
        <f t="shared" si="13"/>
        <v>9.7</v>
      </c>
      <c r="P19" s="15">
        <f t="shared" si="14"/>
        <v>26</v>
      </c>
      <c r="Q19" s="15">
        <v>0</v>
      </c>
      <c r="R19" s="18"/>
      <c r="S19" s="15">
        <f t="shared" si="15"/>
        <v>50</v>
      </c>
      <c r="T19" s="15">
        <f t="shared" si="16"/>
        <v>5</v>
      </c>
      <c r="U19" s="15">
        <f t="shared" si="17"/>
        <v>24</v>
      </c>
      <c r="V19" s="15">
        <f t="shared" si="18"/>
        <v>76.783</v>
      </c>
      <c r="W19" s="15">
        <f t="shared" si="19"/>
        <v>20</v>
      </c>
    </row>
    <row r="20" spans="1:23">
      <c r="A20" s="19" t="s">
        <v>54</v>
      </c>
      <c r="B20" s="20" t="s">
        <v>55</v>
      </c>
      <c r="C20" s="14">
        <v>3.77</v>
      </c>
      <c r="D20" s="14">
        <v>4</v>
      </c>
      <c r="E20" s="14">
        <v>92.64</v>
      </c>
      <c r="F20" s="14">
        <v>3</v>
      </c>
      <c r="G20" s="15"/>
      <c r="H20" s="15"/>
      <c r="I20" s="12">
        <f t="shared" si="10"/>
        <v>92.64</v>
      </c>
      <c r="J20" s="15">
        <f t="shared" si="11"/>
        <v>64.848</v>
      </c>
      <c r="K20" s="15">
        <f t="shared" si="12"/>
        <v>7</v>
      </c>
      <c r="L20" s="15">
        <v>1.5</v>
      </c>
      <c r="M20" s="18"/>
      <c r="N20" s="15">
        <f t="shared" si="3"/>
        <v>61.5</v>
      </c>
      <c r="O20" s="15">
        <f t="shared" si="13"/>
        <v>12.3</v>
      </c>
      <c r="P20" s="15">
        <f t="shared" si="14"/>
        <v>9</v>
      </c>
      <c r="Q20" s="15">
        <v>4</v>
      </c>
      <c r="R20" s="18"/>
      <c r="S20" s="15">
        <f t="shared" si="15"/>
        <v>54</v>
      </c>
      <c r="T20" s="15">
        <f t="shared" si="16"/>
        <v>5.4</v>
      </c>
      <c r="U20" s="15">
        <f t="shared" si="17"/>
        <v>6</v>
      </c>
      <c r="V20" s="15">
        <f t="shared" si="18"/>
        <v>82.548</v>
      </c>
      <c r="W20" s="15">
        <f t="shared" si="19"/>
        <v>9</v>
      </c>
    </row>
    <row r="21" spans="1:23">
      <c r="A21" s="19" t="s">
        <v>56</v>
      </c>
      <c r="B21" s="20" t="s">
        <v>57</v>
      </c>
      <c r="C21" s="14">
        <v>2.9</v>
      </c>
      <c r="D21" s="14">
        <v>21</v>
      </c>
      <c r="E21" s="14">
        <v>84.26</v>
      </c>
      <c r="F21" s="14">
        <v>19</v>
      </c>
      <c r="G21" s="15"/>
      <c r="H21" s="15"/>
      <c r="I21" s="12">
        <f t="shared" si="10"/>
        <v>84.26</v>
      </c>
      <c r="J21" s="15">
        <f t="shared" si="11"/>
        <v>58.982</v>
      </c>
      <c r="K21" s="15">
        <f t="shared" si="12"/>
        <v>21</v>
      </c>
      <c r="L21" s="15">
        <v>1</v>
      </c>
      <c r="M21" s="18">
        <v>8.5</v>
      </c>
      <c r="N21" s="15">
        <f t="shared" si="3"/>
        <v>52.5</v>
      </c>
      <c r="O21" s="15">
        <f t="shared" si="13"/>
        <v>10.5</v>
      </c>
      <c r="P21" s="15">
        <f t="shared" si="14"/>
        <v>25</v>
      </c>
      <c r="Q21" s="15">
        <v>1</v>
      </c>
      <c r="R21" s="18"/>
      <c r="S21" s="15">
        <f t="shared" si="15"/>
        <v>51</v>
      </c>
      <c r="T21" s="15">
        <f t="shared" si="16"/>
        <v>5.1</v>
      </c>
      <c r="U21" s="15">
        <f t="shared" si="17"/>
        <v>22</v>
      </c>
      <c r="V21" s="15">
        <f t="shared" si="18"/>
        <v>74.582</v>
      </c>
      <c r="W21" s="15">
        <f t="shared" si="19"/>
        <v>24</v>
      </c>
    </row>
    <row r="22" spans="1:23">
      <c r="A22" s="19" t="s">
        <v>58</v>
      </c>
      <c r="B22" s="20" t="s">
        <v>59</v>
      </c>
      <c r="C22" s="14">
        <v>3.15</v>
      </c>
      <c r="D22" s="14">
        <v>17</v>
      </c>
      <c r="E22" s="14">
        <v>86.49</v>
      </c>
      <c r="F22" s="14">
        <v>17</v>
      </c>
      <c r="G22" s="15"/>
      <c r="H22" s="15"/>
      <c r="I22" s="12">
        <f t="shared" si="10"/>
        <v>86.49</v>
      </c>
      <c r="J22" s="15">
        <f t="shared" si="11"/>
        <v>60.543</v>
      </c>
      <c r="K22" s="15">
        <f t="shared" si="12"/>
        <v>19</v>
      </c>
      <c r="L22" s="15">
        <v>0</v>
      </c>
      <c r="M22" s="18">
        <v>5.5</v>
      </c>
      <c r="N22" s="15">
        <f t="shared" si="3"/>
        <v>54.5</v>
      </c>
      <c r="O22" s="15">
        <f t="shared" si="13"/>
        <v>10.9</v>
      </c>
      <c r="P22" s="15">
        <f t="shared" si="14"/>
        <v>24</v>
      </c>
      <c r="Q22" s="15">
        <v>3</v>
      </c>
      <c r="R22" s="18"/>
      <c r="S22" s="15">
        <f t="shared" si="15"/>
        <v>53</v>
      </c>
      <c r="T22" s="15">
        <f t="shared" si="16"/>
        <v>5.3</v>
      </c>
      <c r="U22" s="15">
        <f t="shared" si="17"/>
        <v>10</v>
      </c>
      <c r="V22" s="15">
        <f t="shared" si="18"/>
        <v>76.743</v>
      </c>
      <c r="W22" s="15">
        <f t="shared" si="19"/>
        <v>21</v>
      </c>
    </row>
    <row r="23" spans="1:23">
      <c r="A23" s="19" t="s">
        <v>60</v>
      </c>
      <c r="B23" s="20" t="s">
        <v>61</v>
      </c>
      <c r="C23" s="14">
        <v>3.92</v>
      </c>
      <c r="D23" s="14">
        <v>1</v>
      </c>
      <c r="E23" s="14">
        <v>91.93</v>
      </c>
      <c r="F23" s="14">
        <v>4</v>
      </c>
      <c r="G23" s="15">
        <v>10</v>
      </c>
      <c r="H23" s="15"/>
      <c r="I23" s="12">
        <f t="shared" si="10"/>
        <v>101.93</v>
      </c>
      <c r="J23" s="15">
        <f t="shared" si="11"/>
        <v>71.351</v>
      </c>
      <c r="K23" s="15">
        <f t="shared" si="12"/>
        <v>2</v>
      </c>
      <c r="L23" s="15">
        <v>31</v>
      </c>
      <c r="M23" s="18">
        <v>1</v>
      </c>
      <c r="N23" s="15">
        <f t="shared" si="3"/>
        <v>90</v>
      </c>
      <c r="O23" s="15">
        <f t="shared" si="13"/>
        <v>18</v>
      </c>
      <c r="P23" s="15">
        <f t="shared" si="14"/>
        <v>1</v>
      </c>
      <c r="Q23" s="15">
        <v>14</v>
      </c>
      <c r="R23" s="18"/>
      <c r="S23" s="15">
        <f t="shared" si="15"/>
        <v>64</v>
      </c>
      <c r="T23" s="15">
        <f t="shared" si="16"/>
        <v>6.4</v>
      </c>
      <c r="U23" s="15">
        <f t="shared" si="17"/>
        <v>1</v>
      </c>
      <c r="V23" s="15">
        <f t="shared" si="18"/>
        <v>95.751</v>
      </c>
      <c r="W23" s="15">
        <f t="shared" si="19"/>
        <v>1</v>
      </c>
    </row>
    <row r="24" spans="1:23">
      <c r="A24" s="19" t="s">
        <v>62</v>
      </c>
      <c r="B24" s="20" t="s">
        <v>63</v>
      </c>
      <c r="C24" s="14">
        <v>3.56</v>
      </c>
      <c r="D24" s="14">
        <v>6</v>
      </c>
      <c r="E24" s="14">
        <v>90.92</v>
      </c>
      <c r="F24" s="14">
        <v>5</v>
      </c>
      <c r="G24" s="15"/>
      <c r="H24" s="15"/>
      <c r="I24" s="12">
        <f t="shared" si="10"/>
        <v>90.92</v>
      </c>
      <c r="J24" s="15">
        <f t="shared" si="11"/>
        <v>63.644</v>
      </c>
      <c r="K24" s="15">
        <f t="shared" si="12"/>
        <v>10</v>
      </c>
      <c r="L24" s="15">
        <v>0.5</v>
      </c>
      <c r="M24" s="18">
        <v>2.5</v>
      </c>
      <c r="N24" s="15">
        <f t="shared" si="3"/>
        <v>58</v>
      </c>
      <c r="O24" s="15">
        <f t="shared" si="13"/>
        <v>11.6</v>
      </c>
      <c r="P24" s="15">
        <f t="shared" si="14"/>
        <v>21</v>
      </c>
      <c r="Q24" s="15">
        <v>2</v>
      </c>
      <c r="R24" s="18"/>
      <c r="S24" s="15">
        <f t="shared" si="15"/>
        <v>52</v>
      </c>
      <c r="T24" s="15">
        <f t="shared" si="16"/>
        <v>5.2</v>
      </c>
      <c r="U24" s="15">
        <f t="shared" si="17"/>
        <v>15</v>
      </c>
      <c r="V24" s="15">
        <f t="shared" si="18"/>
        <v>80.444</v>
      </c>
      <c r="W24" s="15">
        <f t="shared" si="19"/>
        <v>12</v>
      </c>
    </row>
    <row r="25" spans="1:23">
      <c r="A25" s="19" t="s">
        <v>64</v>
      </c>
      <c r="B25" s="20" t="s">
        <v>65</v>
      </c>
      <c r="C25" s="14">
        <v>3.67</v>
      </c>
      <c r="D25" s="14">
        <v>5</v>
      </c>
      <c r="E25" s="14">
        <v>90.72</v>
      </c>
      <c r="F25" s="14">
        <v>6</v>
      </c>
      <c r="G25" s="15">
        <v>6</v>
      </c>
      <c r="H25" s="15"/>
      <c r="I25" s="12">
        <f t="shared" si="10"/>
        <v>96.72</v>
      </c>
      <c r="J25" s="15">
        <f t="shared" si="11"/>
        <v>67.704</v>
      </c>
      <c r="K25" s="15">
        <f t="shared" si="12"/>
        <v>3</v>
      </c>
      <c r="L25" s="15">
        <v>6.5</v>
      </c>
      <c r="M25" s="18">
        <v>1</v>
      </c>
      <c r="N25" s="15">
        <f t="shared" si="3"/>
        <v>65.5</v>
      </c>
      <c r="O25" s="15">
        <f t="shared" si="13"/>
        <v>13.1</v>
      </c>
      <c r="P25" s="15">
        <f t="shared" si="14"/>
        <v>6</v>
      </c>
      <c r="Q25" s="15">
        <v>4</v>
      </c>
      <c r="R25" s="18"/>
      <c r="S25" s="15">
        <f t="shared" si="15"/>
        <v>54</v>
      </c>
      <c r="T25" s="15">
        <f t="shared" si="16"/>
        <v>5.4</v>
      </c>
      <c r="U25" s="15">
        <f t="shared" si="17"/>
        <v>6</v>
      </c>
      <c r="V25" s="15">
        <f t="shared" si="18"/>
        <v>86.204</v>
      </c>
      <c r="W25" s="15">
        <f t="shared" si="19"/>
        <v>4</v>
      </c>
    </row>
    <row r="26" spans="1:23">
      <c r="A26" s="19" t="s">
        <v>66</v>
      </c>
      <c r="B26" s="20" t="s">
        <v>67</v>
      </c>
      <c r="C26" s="14">
        <v>2.97</v>
      </c>
      <c r="D26" s="14">
        <v>20</v>
      </c>
      <c r="E26" s="14">
        <v>83.92</v>
      </c>
      <c r="F26" s="14">
        <v>22</v>
      </c>
      <c r="G26" s="15">
        <v>8</v>
      </c>
      <c r="H26" s="15"/>
      <c r="I26" s="12">
        <f t="shared" si="10"/>
        <v>91.92</v>
      </c>
      <c r="J26" s="15">
        <f t="shared" si="11"/>
        <v>64.344</v>
      </c>
      <c r="K26" s="15">
        <f t="shared" si="12"/>
        <v>9</v>
      </c>
      <c r="L26" s="15">
        <v>0</v>
      </c>
      <c r="M26" s="18">
        <v>0.5</v>
      </c>
      <c r="N26" s="15">
        <f t="shared" si="3"/>
        <v>59.5</v>
      </c>
      <c r="O26" s="15">
        <f t="shared" si="13"/>
        <v>11.9</v>
      </c>
      <c r="P26" s="15">
        <f t="shared" si="14"/>
        <v>18</v>
      </c>
      <c r="Q26" s="15">
        <v>2</v>
      </c>
      <c r="R26" s="18"/>
      <c r="S26" s="15">
        <f t="shared" si="15"/>
        <v>52</v>
      </c>
      <c r="T26" s="15">
        <f t="shared" si="16"/>
        <v>5.2</v>
      </c>
      <c r="U26" s="15">
        <f t="shared" si="17"/>
        <v>15</v>
      </c>
      <c r="V26" s="15">
        <f t="shared" si="18"/>
        <v>81.444</v>
      </c>
      <c r="W26" s="15">
        <f t="shared" si="19"/>
        <v>10</v>
      </c>
    </row>
    <row r="27" spans="1:23">
      <c r="A27" s="19" t="s">
        <v>68</v>
      </c>
      <c r="B27" s="20" t="s">
        <v>69</v>
      </c>
      <c r="C27" s="14">
        <v>2.44</v>
      </c>
      <c r="D27" s="14">
        <v>26</v>
      </c>
      <c r="E27" s="14">
        <v>77.72</v>
      </c>
      <c r="F27" s="14">
        <v>26</v>
      </c>
      <c r="G27" s="15"/>
      <c r="H27" s="15"/>
      <c r="I27" s="12">
        <f t="shared" si="10"/>
        <v>77.72</v>
      </c>
      <c r="J27" s="15">
        <f t="shared" si="11"/>
        <v>54.404</v>
      </c>
      <c r="K27" s="15">
        <f t="shared" si="12"/>
        <v>26</v>
      </c>
      <c r="L27" s="15">
        <v>0</v>
      </c>
      <c r="M27" s="18">
        <v>2.5</v>
      </c>
      <c r="N27" s="15">
        <f t="shared" si="3"/>
        <v>57.5</v>
      </c>
      <c r="O27" s="15">
        <f t="shared" si="13"/>
        <v>11.5</v>
      </c>
      <c r="P27" s="15">
        <f t="shared" si="14"/>
        <v>22</v>
      </c>
      <c r="Q27" s="15">
        <v>2</v>
      </c>
      <c r="R27" s="18"/>
      <c r="S27" s="15">
        <f t="shared" si="15"/>
        <v>52</v>
      </c>
      <c r="T27" s="15">
        <f t="shared" si="16"/>
        <v>5.2</v>
      </c>
      <c r="U27" s="15">
        <f t="shared" si="17"/>
        <v>15</v>
      </c>
      <c r="V27" s="15">
        <f t="shared" si="18"/>
        <v>71.104</v>
      </c>
      <c r="W27" s="15">
        <f t="shared" si="19"/>
        <v>26</v>
      </c>
    </row>
    <row r="28" spans="1:23">
      <c r="A28" s="19" t="s">
        <v>70</v>
      </c>
      <c r="B28" s="20" t="s">
        <v>71</v>
      </c>
      <c r="C28" s="14">
        <v>3.31</v>
      </c>
      <c r="D28" s="14">
        <v>14</v>
      </c>
      <c r="E28" s="14">
        <v>88.18</v>
      </c>
      <c r="F28" s="14">
        <v>13</v>
      </c>
      <c r="G28" s="15">
        <v>6</v>
      </c>
      <c r="H28" s="15"/>
      <c r="I28" s="12">
        <f t="shared" si="10"/>
        <v>94.18</v>
      </c>
      <c r="J28" s="15">
        <f t="shared" si="11"/>
        <v>65.926</v>
      </c>
      <c r="K28" s="15">
        <f t="shared" si="12"/>
        <v>5</v>
      </c>
      <c r="L28" s="15">
        <v>0</v>
      </c>
      <c r="M28" s="18"/>
      <c r="N28" s="15">
        <f t="shared" si="3"/>
        <v>60</v>
      </c>
      <c r="O28" s="15">
        <f t="shared" si="13"/>
        <v>12</v>
      </c>
      <c r="P28" s="15">
        <f t="shared" si="14"/>
        <v>14</v>
      </c>
      <c r="Q28" s="15">
        <v>2</v>
      </c>
      <c r="R28" s="18"/>
      <c r="S28" s="15">
        <f t="shared" si="15"/>
        <v>52</v>
      </c>
      <c r="T28" s="15">
        <f t="shared" si="16"/>
        <v>5.2</v>
      </c>
      <c r="U28" s="15">
        <f t="shared" si="17"/>
        <v>15</v>
      </c>
      <c r="V28" s="15">
        <f t="shared" si="18"/>
        <v>83.126</v>
      </c>
      <c r="W28" s="15">
        <f t="shared" si="19"/>
        <v>7</v>
      </c>
    </row>
  </sheetData>
  <mergeCells count="1">
    <mergeCell ref="A1:W1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workbookViewId="0">
      <selection activeCell="O15" sqref="O15"/>
    </sheetView>
  </sheetViews>
  <sheetFormatPr defaultColWidth="9" defaultRowHeight="13.5"/>
  <cols>
    <col min="1" max="1" width="9.44166666666667" customWidth="1"/>
    <col min="2" max="2" width="7.10833333333333" customWidth="1"/>
    <col min="3" max="3" width="6.33333333333333" customWidth="1"/>
    <col min="4" max="4" width="4.89166666666667" customWidth="1"/>
    <col min="5" max="5" width="8.65833333333333" customWidth="1"/>
    <col min="8" max="8" width="5.21666666666667" customWidth="1"/>
    <col min="9" max="9" width="6.65833333333333" customWidth="1"/>
    <col min="10" max="10" width="6.89166666666667" customWidth="1"/>
    <col min="13" max="13" width="5.21666666666667" customWidth="1"/>
    <col min="15" max="15" width="5.33333333333333" customWidth="1"/>
    <col min="16" max="16" width="5.10833333333333" customWidth="1"/>
    <col min="18" max="18" width="5.21666666666667" customWidth="1"/>
    <col min="19" max="19" width="8.44166666666667" customWidth="1"/>
    <col min="20" max="20" width="5.65833333333333" customWidth="1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"/>
      <c r="B2" s="3"/>
      <c r="C2" s="4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5"/>
      <c r="P2" s="2"/>
      <c r="Q2" s="2"/>
      <c r="R2" s="2"/>
      <c r="S2" s="2"/>
      <c r="T2" s="2"/>
    </row>
    <row r="3" spans="1:20">
      <c r="A3" s="3"/>
      <c r="B3" s="3"/>
      <c r="C3" s="4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5"/>
      <c r="P3" s="2"/>
      <c r="Q3" s="2"/>
      <c r="R3" s="2"/>
      <c r="S3" s="2"/>
      <c r="T3" s="2"/>
    </row>
    <row r="4" spans="1:20">
      <c r="A4" s="3"/>
      <c r="B4" s="3"/>
      <c r="C4" s="4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  <c r="R4" s="2"/>
      <c r="S4" s="2"/>
      <c r="T4" s="2"/>
    </row>
    <row r="5" spans="1:20">
      <c r="A5" s="3"/>
      <c r="B5" s="3"/>
      <c r="C5" s="4"/>
      <c r="D5" s="2"/>
      <c r="E5" s="4"/>
      <c r="F5" s="2"/>
      <c r="G5" s="2"/>
      <c r="H5" s="2"/>
      <c r="I5" s="2"/>
      <c r="J5" s="2"/>
      <c r="K5" s="2"/>
      <c r="L5" s="2"/>
      <c r="M5" s="2"/>
      <c r="N5" s="2"/>
      <c r="O5" s="5"/>
      <c r="P5" s="2"/>
      <c r="Q5" s="2"/>
      <c r="R5" s="2"/>
      <c r="S5" s="2"/>
      <c r="T5" s="2"/>
    </row>
    <row r="6" spans="1:20">
      <c r="A6" s="3"/>
      <c r="B6" s="3"/>
      <c r="C6" s="4"/>
      <c r="D6" s="2"/>
      <c r="E6" s="4"/>
      <c r="F6" s="2"/>
      <c r="G6" s="2"/>
      <c r="H6" s="2"/>
      <c r="I6" s="2"/>
      <c r="J6" s="2"/>
      <c r="K6" s="2"/>
      <c r="L6" s="2"/>
      <c r="M6" s="2"/>
      <c r="N6" s="2"/>
      <c r="O6" s="5"/>
      <c r="P6" s="2"/>
      <c r="Q6" s="2"/>
      <c r="R6" s="2"/>
      <c r="S6" s="2"/>
      <c r="T6" s="2"/>
    </row>
    <row r="7" spans="1:20">
      <c r="A7" s="3"/>
      <c r="B7" s="3"/>
      <c r="C7" s="4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5"/>
      <c r="P7" s="2"/>
      <c r="Q7" s="2"/>
      <c r="R7" s="2"/>
      <c r="S7" s="2"/>
      <c r="T7" s="2"/>
    </row>
    <row r="8" spans="1:20">
      <c r="A8" s="3"/>
      <c r="B8" s="3"/>
      <c r="C8" s="4"/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5"/>
      <c r="P8" s="2"/>
      <c r="Q8" s="2"/>
      <c r="R8" s="2"/>
      <c r="S8" s="2"/>
      <c r="T8" s="2"/>
    </row>
    <row r="9" spans="1:20">
      <c r="A9" s="3"/>
      <c r="B9" s="3"/>
      <c r="C9" s="4"/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5"/>
      <c r="P9" s="2"/>
      <c r="Q9" s="2"/>
      <c r="R9" s="2"/>
      <c r="S9" s="2"/>
      <c r="T9" s="2"/>
    </row>
    <row r="10" spans="1:20">
      <c r="A10" s="3"/>
      <c r="B10" s="3"/>
      <c r="C10" s="4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5"/>
      <c r="P10" s="2"/>
      <c r="Q10" s="2"/>
      <c r="R10" s="2"/>
      <c r="S10" s="2"/>
      <c r="T10" s="2"/>
    </row>
    <row r="11" spans="1:20">
      <c r="A11" s="3"/>
      <c r="B11" s="3"/>
      <c r="C11" s="4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5"/>
      <c r="P11" s="2"/>
      <c r="Q11" s="2"/>
      <c r="R11" s="2"/>
      <c r="S11" s="2"/>
      <c r="T11" s="2"/>
    </row>
    <row r="12" spans="1:20">
      <c r="A12" s="3"/>
      <c r="B12" s="3"/>
      <c r="C12" s="4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2"/>
    </row>
    <row r="13" spans="1:20">
      <c r="A13" s="3"/>
      <c r="B13" s="3"/>
      <c r="C13" s="4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5"/>
      <c r="P13" s="2"/>
      <c r="Q13" s="2"/>
      <c r="R13" s="2"/>
      <c r="S13" s="2"/>
      <c r="T13" s="2"/>
    </row>
    <row r="14" spans="1:20">
      <c r="A14" s="3"/>
      <c r="B14" s="3"/>
      <c r="C14" s="4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5"/>
      <c r="P14" s="2"/>
      <c r="Q14" s="2"/>
      <c r="R14" s="2"/>
      <c r="S14" s="2"/>
      <c r="T14" s="2"/>
    </row>
    <row r="15" spans="1:20">
      <c r="A15" s="3"/>
      <c r="B15" s="3"/>
      <c r="C15" s="4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2"/>
      <c r="R15" s="2"/>
      <c r="S15" s="2"/>
      <c r="T15" s="2"/>
    </row>
    <row r="16" spans="1:20">
      <c r="A16" s="3"/>
      <c r="B16" s="3"/>
      <c r="C16" s="4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5"/>
      <c r="P16" s="2"/>
      <c r="Q16" s="2"/>
      <c r="R16" s="2"/>
      <c r="S16" s="2"/>
      <c r="T16" s="2"/>
    </row>
    <row r="17" spans="1:20">
      <c r="A17" s="3"/>
      <c r="B17" s="3"/>
      <c r="C17" s="4"/>
      <c r="D17" s="2"/>
      <c r="E17" s="4"/>
      <c r="F17" s="2"/>
      <c r="G17" s="2"/>
      <c r="H17" s="2"/>
      <c r="I17" s="2"/>
      <c r="J17" s="2"/>
      <c r="K17" s="2"/>
      <c r="L17" s="2"/>
      <c r="M17" s="2"/>
      <c r="N17" s="2"/>
      <c r="O17" s="5"/>
      <c r="P17" s="2"/>
      <c r="Q17" s="2"/>
      <c r="R17" s="2"/>
      <c r="S17" s="2"/>
      <c r="T17" s="2"/>
    </row>
    <row r="18" spans="1:20">
      <c r="A18" s="3"/>
      <c r="B18" s="3"/>
      <c r="C18" s="4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5"/>
      <c r="P18" s="2"/>
      <c r="Q18" s="2"/>
      <c r="R18" s="2"/>
      <c r="S18" s="2"/>
      <c r="T18" s="2"/>
    </row>
    <row r="19" spans="1:20">
      <c r="A19" s="3"/>
      <c r="B19" s="3"/>
      <c r="C19" s="4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5"/>
      <c r="P19" s="2"/>
      <c r="Q19" s="2"/>
      <c r="R19" s="2"/>
      <c r="S19" s="2"/>
      <c r="T19" s="2"/>
    </row>
    <row r="20" spans="1:20">
      <c r="A20" s="3"/>
      <c r="B20" s="3"/>
      <c r="C20" s="4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5"/>
      <c r="P20" s="2"/>
      <c r="Q20" s="2"/>
      <c r="R20" s="2"/>
      <c r="S20" s="2"/>
      <c r="T20" s="2"/>
    </row>
    <row r="21" spans="1:20">
      <c r="A21" s="3"/>
      <c r="B21" s="3"/>
      <c r="C21" s="4"/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  <c r="O21" s="5"/>
      <c r="P21" s="2"/>
      <c r="Q21" s="2"/>
      <c r="R21" s="2"/>
      <c r="S21" s="2"/>
      <c r="T21" s="2"/>
    </row>
    <row r="22" spans="1:20">
      <c r="A22" s="3"/>
      <c r="B22" s="3"/>
      <c r="C22" s="4"/>
      <c r="D22" s="2"/>
      <c r="E22" s="4"/>
      <c r="F22" s="2"/>
      <c r="G22" s="2"/>
      <c r="H22" s="2"/>
      <c r="I22" s="2"/>
      <c r="J22" s="2"/>
      <c r="K22" s="2"/>
      <c r="L22" s="2"/>
      <c r="M22" s="2"/>
      <c r="N22" s="2"/>
      <c r="O22" s="5"/>
      <c r="P22" s="2"/>
      <c r="Q22" s="2"/>
      <c r="R22" s="2"/>
      <c r="S22" s="2"/>
      <c r="T22" s="2"/>
    </row>
    <row r="23" spans="1:20">
      <c r="A23" s="3"/>
      <c r="B23" s="3"/>
      <c r="C23" s="4"/>
      <c r="D23" s="2"/>
      <c r="E23" s="4"/>
      <c r="F23" s="2"/>
      <c r="G23" s="2"/>
      <c r="H23" s="2"/>
      <c r="I23" s="2"/>
      <c r="J23" s="2"/>
      <c r="K23" s="2"/>
      <c r="L23" s="2"/>
      <c r="M23" s="2"/>
      <c r="N23" s="2"/>
      <c r="O23" s="5"/>
      <c r="P23" s="2"/>
      <c r="Q23" s="2"/>
      <c r="R23" s="2"/>
      <c r="S23" s="2"/>
      <c r="T23" s="2"/>
    </row>
    <row r="24" spans="1:20">
      <c r="A24" s="3"/>
      <c r="B24" s="3"/>
      <c r="C24" s="4"/>
      <c r="D24" s="2"/>
      <c r="E24" s="4"/>
      <c r="F24" s="2"/>
      <c r="G24" s="2"/>
      <c r="H24" s="2"/>
      <c r="I24" s="2"/>
      <c r="J24" s="2"/>
      <c r="K24" s="2"/>
      <c r="L24" s="2"/>
      <c r="M24" s="2"/>
      <c r="N24" s="2"/>
      <c r="O24" s="5"/>
      <c r="P24" s="2"/>
      <c r="Q24" s="2"/>
      <c r="R24" s="2"/>
      <c r="S24" s="2"/>
      <c r="T24" s="2"/>
    </row>
    <row r="25" spans="1:20">
      <c r="A25" s="3"/>
      <c r="B25" s="3"/>
      <c r="C25" s="4"/>
      <c r="D25" s="2"/>
      <c r="E25" s="4"/>
      <c r="F25" s="2"/>
      <c r="G25" s="2"/>
      <c r="H25" s="2"/>
      <c r="I25" s="2"/>
      <c r="J25" s="2"/>
      <c r="K25" s="2"/>
      <c r="L25" s="2"/>
      <c r="M25" s="2"/>
      <c r="N25" s="2"/>
      <c r="O25" s="5"/>
      <c r="P25" s="2"/>
      <c r="Q25" s="2"/>
      <c r="R25" s="2"/>
      <c r="S25" s="2"/>
      <c r="T25" s="2"/>
    </row>
    <row r="26" spans="1:20">
      <c r="A26" s="3"/>
      <c r="B26" s="3"/>
      <c r="C26" s="4"/>
      <c r="D26" s="2"/>
      <c r="E26" s="4"/>
      <c r="F26" s="2"/>
      <c r="G26" s="2"/>
      <c r="H26" s="2"/>
      <c r="I26" s="2"/>
      <c r="J26" s="2"/>
      <c r="K26" s="2"/>
      <c r="L26" s="2"/>
      <c r="M26" s="2"/>
      <c r="N26" s="2"/>
      <c r="O26" s="5"/>
      <c r="P26" s="2"/>
      <c r="Q26" s="2"/>
      <c r="R26" s="2"/>
      <c r="S26" s="2"/>
      <c r="T26" s="2"/>
    </row>
    <row r="27" spans="1:20">
      <c r="A27" s="3"/>
      <c r="B27" s="3"/>
      <c r="C27" s="4"/>
      <c r="D27" s="2"/>
      <c r="E27" s="4"/>
      <c r="F27" s="2"/>
      <c r="G27" s="2"/>
      <c r="H27" s="2"/>
      <c r="I27" s="2"/>
      <c r="J27" s="2"/>
      <c r="K27" s="2"/>
      <c r="L27" s="2"/>
      <c r="M27" s="2"/>
      <c r="N27" s="2"/>
      <c r="O27" s="5"/>
      <c r="P27" s="2"/>
      <c r="Q27" s="2"/>
      <c r="R27" s="2"/>
      <c r="S27" s="2"/>
      <c r="T27" s="2"/>
    </row>
    <row r="28" spans="1:20">
      <c r="A28" s="3"/>
      <c r="B28" s="3"/>
      <c r="C28" s="4"/>
      <c r="D28" s="2"/>
      <c r="E28" s="4"/>
      <c r="F28" s="2"/>
      <c r="G28" s="2"/>
      <c r="H28" s="2"/>
      <c r="I28" s="2"/>
      <c r="J28" s="2"/>
      <c r="K28" s="2"/>
      <c r="L28" s="2"/>
      <c r="M28" s="2"/>
      <c r="N28" s="2"/>
      <c r="O28" s="5"/>
      <c r="P28" s="2"/>
      <c r="Q28" s="2"/>
      <c r="R28" s="2"/>
      <c r="S28" s="2"/>
      <c r="T28" s="2"/>
    </row>
    <row r="29" spans="1:20">
      <c r="A29" s="3"/>
      <c r="B29" s="3"/>
      <c r="C29" s="4"/>
      <c r="D29" s="2"/>
      <c r="E29" s="4"/>
      <c r="F29" s="2"/>
      <c r="G29" s="2"/>
      <c r="H29" s="2"/>
      <c r="I29" s="2"/>
      <c r="J29" s="2"/>
      <c r="K29" s="2"/>
      <c r="L29" s="2"/>
      <c r="M29" s="2"/>
      <c r="N29" s="2"/>
      <c r="O29" s="5"/>
      <c r="P29" s="2"/>
      <c r="Q29" s="2"/>
      <c r="R29" s="2"/>
      <c r="S29" s="2"/>
      <c r="T29" s="2"/>
    </row>
    <row r="30" spans="1:20">
      <c r="A30" s="3"/>
      <c r="B30" s="3"/>
      <c r="C30" s="4"/>
      <c r="D30" s="2"/>
      <c r="E30" s="4"/>
      <c r="F30" s="2"/>
      <c r="G30" s="2"/>
      <c r="H30" s="2"/>
      <c r="I30" s="2"/>
      <c r="J30" s="2"/>
      <c r="K30" s="2"/>
      <c r="L30" s="2"/>
      <c r="M30" s="2"/>
      <c r="N30" s="2"/>
      <c r="O30" s="5"/>
      <c r="P30" s="2"/>
      <c r="Q30" s="2"/>
      <c r="R30" s="2"/>
      <c r="S30" s="2"/>
      <c r="T30" s="2"/>
    </row>
    <row r="31" spans="1:20">
      <c r="A31" s="3"/>
      <c r="B31" s="3"/>
      <c r="C31" s="4"/>
      <c r="D31" s="2"/>
      <c r="E31" s="4"/>
      <c r="F31" s="2"/>
      <c r="G31" s="2"/>
      <c r="H31" s="2"/>
      <c r="I31" s="2"/>
      <c r="J31" s="2"/>
      <c r="K31" s="2"/>
      <c r="L31" s="2"/>
      <c r="M31" s="2"/>
      <c r="N31" s="2"/>
      <c r="O31" s="5"/>
      <c r="P31" s="2"/>
      <c r="Q31" s="2"/>
      <c r="R31" s="2"/>
      <c r="S31" s="2"/>
      <c r="T31" s="2"/>
    </row>
    <row r="32" spans="1:20">
      <c r="A32" s="3"/>
      <c r="B32" s="3"/>
      <c r="C32" s="4"/>
      <c r="D32" s="2"/>
      <c r="E32" s="4"/>
      <c r="F32" s="2"/>
      <c r="G32" s="2"/>
      <c r="H32" s="2"/>
      <c r="I32" s="2"/>
      <c r="J32" s="2"/>
      <c r="K32" s="2"/>
      <c r="L32" s="2"/>
      <c r="M32" s="2"/>
      <c r="N32" s="2"/>
      <c r="O32" s="5"/>
      <c r="P32" s="2"/>
      <c r="Q32" s="2"/>
      <c r="R32" s="2"/>
      <c r="S32" s="2"/>
      <c r="T32" s="2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 NXT-AL10</dc:creator>
  <cp:lastModifiedBy>CC</cp:lastModifiedBy>
  <dcterms:created xsi:type="dcterms:W3CDTF">2006-09-15T16:00:00Z</dcterms:created>
  <dcterms:modified xsi:type="dcterms:W3CDTF">2019-09-20T06:10:20Z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